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6606"/>
  <workbookPr/>
  <mc:AlternateContent xmlns:mc="http://schemas.openxmlformats.org/markup-compatibility/2006">
    <mc:Choice Requires="x15">
      <x15ac:absPath xmlns:x15ac="http://schemas.microsoft.com/office/spreadsheetml/2010/11/ac" url="/Volumes/DATA/Form/Financial form/"/>
    </mc:Choice>
  </mc:AlternateContent>
  <bookViews>
    <workbookView xWindow="0" yWindow="0" windowWidth="28800" windowHeight="18000"/>
  </bookViews>
  <sheets>
    <sheet name="PnL projection" sheetId="1" r:id="rId1"/>
    <sheet name="Sheet1" sheetId="2" r:id="rId2"/>
  </sheets>
  <definedNames>
    <definedName name="_xlnm.Print_Titles" localSheetId="0">'PnL projection'!$4:$4</definedName>
  </definedName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4" i="2" l="1"/>
  <c r="D10" i="2"/>
  <c r="P6" i="1"/>
  <c r="AB6" i="1"/>
  <c r="AB7" i="1"/>
  <c r="AB13" i="1"/>
  <c r="C4" i="2"/>
  <c r="C12" i="2"/>
  <c r="C6" i="2"/>
  <c r="C8" i="2"/>
  <c r="C9" i="2"/>
  <c r="C10" i="2"/>
  <c r="C11" i="2"/>
  <c r="C14" i="2"/>
  <c r="C16" i="2"/>
  <c r="AB19" i="1"/>
  <c r="AC19" i="1"/>
  <c r="AB18" i="1"/>
  <c r="AC18" i="1"/>
  <c r="AB17" i="1"/>
  <c r="AC17" i="1"/>
  <c r="AB16" i="1"/>
  <c r="AB36" i="1"/>
  <c r="AB37" i="1"/>
  <c r="AB39" i="1"/>
  <c r="AB40" i="1"/>
  <c r="AB41" i="1"/>
  <c r="AB42" i="1"/>
  <c r="AB26" i="1"/>
  <c r="AB27" i="1"/>
  <c r="AB28" i="1"/>
  <c r="AB29" i="1"/>
  <c r="AB30" i="1"/>
  <c r="AB31" i="1"/>
  <c r="AB32" i="1"/>
  <c r="AB33" i="1"/>
  <c r="AB34" i="1"/>
  <c r="AB35" i="1"/>
  <c r="AB25" i="1"/>
  <c r="L13" i="1"/>
  <c r="M38" i="1"/>
  <c r="F4" i="1"/>
  <c r="H4" i="1"/>
  <c r="J4" i="1"/>
  <c r="L4" i="1"/>
  <c r="N4" i="1"/>
  <c r="P4" i="1"/>
  <c r="R4" i="1"/>
  <c r="T4" i="1"/>
  <c r="V4" i="1"/>
  <c r="X4" i="1"/>
  <c r="Z4" i="1"/>
  <c r="D4" i="1"/>
  <c r="Z13" i="1"/>
  <c r="X13" i="1"/>
  <c r="Y26" i="1"/>
  <c r="V13" i="1"/>
  <c r="T13" i="1"/>
  <c r="U26" i="1"/>
  <c r="R13" i="1"/>
  <c r="S27" i="1"/>
  <c r="P13" i="1"/>
  <c r="Q34" i="1"/>
  <c r="N13" i="1"/>
  <c r="M26" i="1"/>
  <c r="J13" i="1"/>
  <c r="H13" i="1"/>
  <c r="F13" i="1"/>
  <c r="D13" i="1"/>
  <c r="D20" i="1"/>
  <c r="D44" i="1"/>
  <c r="AA27" i="1"/>
  <c r="AA29" i="1"/>
  <c r="AA31" i="1"/>
  <c r="AA33" i="1"/>
  <c r="AA35" i="1"/>
  <c r="AA37" i="1"/>
  <c r="AA39" i="1"/>
  <c r="AA41" i="1"/>
  <c r="AA43" i="1"/>
  <c r="Y28" i="1"/>
  <c r="Y32" i="1"/>
  <c r="Y36" i="1"/>
  <c r="Y40" i="1"/>
  <c r="Y44" i="1"/>
  <c r="W26" i="1"/>
  <c r="W28" i="1"/>
  <c r="W30" i="1"/>
  <c r="W32" i="1"/>
  <c r="W34" i="1"/>
  <c r="W36" i="1"/>
  <c r="W38" i="1"/>
  <c r="W40" i="1"/>
  <c r="W42" i="1"/>
  <c r="W44" i="1"/>
  <c r="U28" i="1"/>
  <c r="U32" i="1"/>
  <c r="U36" i="1"/>
  <c r="U40" i="1"/>
  <c r="U44" i="1"/>
  <c r="S29" i="1"/>
  <c r="S37" i="1"/>
  <c r="Q26" i="1"/>
  <c r="Q42" i="1"/>
  <c r="O26" i="1"/>
  <c r="O28" i="1"/>
  <c r="O30" i="1"/>
  <c r="O32" i="1"/>
  <c r="O34" i="1"/>
  <c r="O36" i="1"/>
  <c r="O38" i="1"/>
  <c r="O40" i="1"/>
  <c r="O42" i="1"/>
  <c r="M28" i="1"/>
  <c r="M32" i="1"/>
  <c r="M36" i="1"/>
  <c r="M40" i="1"/>
  <c r="K29" i="1"/>
  <c r="K33" i="1"/>
  <c r="K37" i="1"/>
  <c r="K41" i="1"/>
  <c r="I26" i="1"/>
  <c r="I28" i="1"/>
  <c r="I30" i="1"/>
  <c r="I32" i="1"/>
  <c r="I34" i="1"/>
  <c r="I36" i="1"/>
  <c r="I38" i="1"/>
  <c r="I40" i="1"/>
  <c r="I42" i="1"/>
  <c r="G27" i="1"/>
  <c r="G29" i="1"/>
  <c r="G31" i="1"/>
  <c r="G33" i="1"/>
  <c r="G35" i="1"/>
  <c r="G37" i="1"/>
  <c r="G39" i="1"/>
  <c r="G41" i="1"/>
  <c r="G43" i="1"/>
  <c r="AC25" i="1"/>
  <c r="Y25" i="1"/>
  <c r="U25" i="1"/>
  <c r="I25" i="1"/>
  <c r="G25" i="1"/>
  <c r="E27" i="1"/>
  <c r="E29" i="1"/>
  <c r="E31" i="1"/>
  <c r="E33" i="1"/>
  <c r="E35" i="1"/>
  <c r="E37" i="1"/>
  <c r="E39" i="1"/>
  <c r="E41" i="1"/>
  <c r="E43" i="1"/>
  <c r="E26" i="1"/>
  <c r="AA22" i="1"/>
  <c r="Y22" i="1"/>
  <c r="W22" i="1"/>
  <c r="U22" i="1"/>
  <c r="G22" i="1"/>
  <c r="E22" i="1"/>
  <c r="AA20" i="1"/>
  <c r="G20" i="1"/>
  <c r="AA17" i="1"/>
  <c r="AA18" i="1"/>
  <c r="AA19" i="1"/>
  <c r="Y17" i="1"/>
  <c r="Y18" i="1"/>
  <c r="Y19" i="1"/>
  <c r="W17" i="1"/>
  <c r="W18" i="1"/>
  <c r="W19" i="1"/>
  <c r="U17" i="1"/>
  <c r="U18" i="1"/>
  <c r="U19" i="1"/>
  <c r="S17" i="1"/>
  <c r="S18" i="1"/>
  <c r="S19" i="1"/>
  <c r="Q17" i="1"/>
  <c r="Q18" i="1"/>
  <c r="Q19" i="1"/>
  <c r="O17" i="1"/>
  <c r="O18" i="1"/>
  <c r="O19" i="1"/>
  <c r="M17" i="1"/>
  <c r="M18" i="1"/>
  <c r="M19" i="1"/>
  <c r="K17" i="1"/>
  <c r="K18" i="1"/>
  <c r="K19" i="1"/>
  <c r="I17" i="1"/>
  <c r="I18" i="1"/>
  <c r="I19" i="1"/>
  <c r="AC16" i="1"/>
  <c r="AA16" i="1"/>
  <c r="Y16" i="1"/>
  <c r="W16" i="1"/>
  <c r="U16" i="1"/>
  <c r="S16" i="1"/>
  <c r="Q16" i="1"/>
  <c r="O16" i="1"/>
  <c r="M16" i="1"/>
  <c r="K16" i="1"/>
  <c r="I16" i="1"/>
  <c r="G17" i="1"/>
  <c r="G18" i="1"/>
  <c r="G19" i="1"/>
  <c r="G16" i="1"/>
  <c r="E17" i="1"/>
  <c r="E18" i="1"/>
  <c r="E19" i="1"/>
  <c r="E16" i="1"/>
  <c r="AC7" i="1"/>
  <c r="AA7" i="1"/>
  <c r="Y7" i="1"/>
  <c r="Y8" i="1"/>
  <c r="W7" i="1"/>
  <c r="U7" i="1"/>
  <c r="U8" i="1"/>
  <c r="S7" i="1"/>
  <c r="O7" i="1"/>
  <c r="M8" i="1"/>
  <c r="K8" i="1"/>
  <c r="AA6" i="1"/>
  <c r="Y6" i="1"/>
  <c r="W6" i="1"/>
  <c r="U6" i="1"/>
  <c r="S6" i="1"/>
  <c r="O6" i="1"/>
  <c r="M6" i="1"/>
  <c r="K6" i="1"/>
  <c r="I7" i="1"/>
  <c r="I8" i="1"/>
  <c r="I6" i="1"/>
  <c r="G7" i="1"/>
  <c r="G6" i="1"/>
  <c r="E8" i="1"/>
  <c r="E7" i="1"/>
  <c r="AB44" i="1"/>
  <c r="Z44" i="1"/>
  <c r="X44" i="1"/>
  <c r="V44" i="1"/>
  <c r="T44" i="1"/>
  <c r="R44" i="1"/>
  <c r="P44" i="1"/>
  <c r="N44" i="1"/>
  <c r="O44" i="1"/>
  <c r="L44" i="1"/>
  <c r="M44" i="1"/>
  <c r="J44" i="1"/>
  <c r="H44" i="1"/>
  <c r="I44" i="1"/>
  <c r="F44" i="1"/>
  <c r="Z20" i="1"/>
  <c r="Z22" i="1"/>
  <c r="X20" i="1"/>
  <c r="X22" i="1"/>
  <c r="X46" i="1"/>
  <c r="V20" i="1"/>
  <c r="T20" i="1"/>
  <c r="T22" i="1"/>
  <c r="R20" i="1"/>
  <c r="N20" i="1"/>
  <c r="N22" i="1"/>
  <c r="N46" i="1"/>
  <c r="L20" i="1"/>
  <c r="J20" i="1"/>
  <c r="K20" i="1"/>
  <c r="H20" i="1"/>
  <c r="H22" i="1"/>
  <c r="F20" i="1"/>
  <c r="AC42" i="1"/>
  <c r="S41" i="1"/>
  <c r="S33" i="1"/>
  <c r="AC6" i="1"/>
  <c r="Q7" i="1"/>
  <c r="AC8" i="1"/>
  <c r="AC38" i="1"/>
  <c r="Q28" i="1"/>
  <c r="S20" i="1"/>
  <c r="S43" i="1"/>
  <c r="S39" i="1"/>
  <c r="S35" i="1"/>
  <c r="S31" i="1"/>
  <c r="AC28" i="1"/>
  <c r="AC32" i="1"/>
  <c r="Z46" i="1"/>
  <c r="Q6" i="1"/>
  <c r="Q8" i="1"/>
  <c r="Q25" i="1"/>
  <c r="Q38" i="1"/>
  <c r="Q30" i="1"/>
  <c r="O22" i="1"/>
  <c r="L22" i="1"/>
  <c r="M22" i="1"/>
  <c r="M7" i="1"/>
  <c r="M25" i="1"/>
  <c r="M42" i="1"/>
  <c r="M34" i="1"/>
  <c r="M30" i="1"/>
  <c r="T46" i="1"/>
  <c r="Q44" i="1"/>
  <c r="Q40" i="1"/>
  <c r="Q36" i="1"/>
  <c r="Q32" i="1"/>
  <c r="U42" i="1"/>
  <c r="U38" i="1"/>
  <c r="U34" i="1"/>
  <c r="U30" i="1"/>
  <c r="Y42" i="1"/>
  <c r="Y38" i="1"/>
  <c r="Y34" i="1"/>
  <c r="Y30" i="1"/>
  <c r="AC44" i="1"/>
  <c r="AC40" i="1"/>
  <c r="AC36" i="1"/>
  <c r="D22" i="1"/>
  <c r="G26" i="1"/>
  <c r="G10" i="1"/>
  <c r="G12" i="1"/>
  <c r="G9" i="1"/>
  <c r="G11" i="1"/>
  <c r="K26" i="1"/>
  <c r="K10" i="1"/>
  <c r="K12" i="1"/>
  <c r="K9" i="1"/>
  <c r="K11" i="1"/>
  <c r="O46" i="1"/>
  <c r="O10" i="1"/>
  <c r="O12" i="1"/>
  <c r="O9" i="1"/>
  <c r="O11" i="1"/>
  <c r="S10" i="1"/>
  <c r="S12" i="1"/>
  <c r="S9" i="1"/>
  <c r="S11" i="1"/>
  <c r="W46" i="1"/>
  <c r="W10" i="1"/>
  <c r="W12" i="1"/>
  <c r="W9" i="1"/>
  <c r="W11" i="1"/>
  <c r="AA46" i="1"/>
  <c r="AA10" i="1"/>
  <c r="AA12" i="1"/>
  <c r="AA9" i="1"/>
  <c r="AA11" i="1"/>
  <c r="E9" i="1"/>
  <c r="E11" i="1"/>
  <c r="E10" i="1"/>
  <c r="E12" i="1"/>
  <c r="I9" i="1"/>
  <c r="I10" i="1"/>
  <c r="I11" i="1"/>
  <c r="I12" i="1"/>
  <c r="I13" i="1"/>
  <c r="M9" i="1"/>
  <c r="M11" i="1"/>
  <c r="M10" i="1"/>
  <c r="M12" i="1"/>
  <c r="Q9" i="1"/>
  <c r="Q11" i="1"/>
  <c r="Q10" i="1"/>
  <c r="Q12" i="1"/>
  <c r="U46" i="1"/>
  <c r="U9" i="1"/>
  <c r="U10" i="1"/>
  <c r="U11" i="1"/>
  <c r="U12" i="1"/>
  <c r="U13" i="1"/>
  <c r="Y46" i="1"/>
  <c r="Y9" i="1"/>
  <c r="Y11" i="1"/>
  <c r="Y10" i="1"/>
  <c r="Y12" i="1"/>
  <c r="AC9" i="1"/>
  <c r="AC11" i="1"/>
  <c r="AC10" i="1"/>
  <c r="AC12" i="1"/>
  <c r="R22" i="1"/>
  <c r="R46" i="1"/>
  <c r="S46" i="1"/>
  <c r="V22" i="1"/>
  <c r="V46" i="1"/>
  <c r="G8" i="1"/>
  <c r="G13" i="1"/>
  <c r="O8" i="1"/>
  <c r="O13" i="1"/>
  <c r="S8" i="1"/>
  <c r="W8" i="1"/>
  <c r="W13" i="1"/>
  <c r="AA8" i="1"/>
  <c r="AA13" i="1"/>
  <c r="O20" i="1"/>
  <c r="W20" i="1"/>
  <c r="O25" i="1"/>
  <c r="S25" i="1"/>
  <c r="W25" i="1"/>
  <c r="AA25" i="1"/>
  <c r="G44" i="1"/>
  <c r="G42" i="1"/>
  <c r="G40" i="1"/>
  <c r="G38" i="1"/>
  <c r="G36" i="1"/>
  <c r="G34" i="1"/>
  <c r="G32" i="1"/>
  <c r="G30" i="1"/>
  <c r="G28" i="1"/>
  <c r="K43" i="1"/>
  <c r="K39" i="1"/>
  <c r="K35" i="1"/>
  <c r="K31" i="1"/>
  <c r="K27" i="1"/>
  <c r="O43" i="1"/>
  <c r="O41" i="1"/>
  <c r="O39" i="1"/>
  <c r="O37" i="1"/>
  <c r="O35" i="1"/>
  <c r="O33" i="1"/>
  <c r="O31" i="1"/>
  <c r="O29" i="1"/>
  <c r="O27" i="1"/>
  <c r="S44" i="1"/>
  <c r="S42" i="1"/>
  <c r="S40" i="1"/>
  <c r="S38" i="1"/>
  <c r="S36" i="1"/>
  <c r="S34" i="1"/>
  <c r="S32" i="1"/>
  <c r="S30" i="1"/>
  <c r="S28" i="1"/>
  <c r="S26" i="1"/>
  <c r="W43" i="1"/>
  <c r="W41" i="1"/>
  <c r="W39" i="1"/>
  <c r="W37" i="1"/>
  <c r="W35" i="1"/>
  <c r="W33" i="1"/>
  <c r="W31" i="1"/>
  <c r="W29" i="1"/>
  <c r="W27" i="1"/>
  <c r="AA44" i="1"/>
  <c r="AA42" i="1"/>
  <c r="AA40" i="1"/>
  <c r="AA38" i="1"/>
  <c r="AA36" i="1"/>
  <c r="AA34" i="1"/>
  <c r="AA32" i="1"/>
  <c r="AA30" i="1"/>
  <c r="AA28" i="1"/>
  <c r="AA26" i="1"/>
  <c r="E46" i="1"/>
  <c r="E6" i="1"/>
  <c r="E13" i="1"/>
  <c r="K7" i="1"/>
  <c r="K13" i="1"/>
  <c r="K25" i="1"/>
  <c r="K44" i="1"/>
  <c r="K42" i="1"/>
  <c r="K40" i="1"/>
  <c r="K38" i="1"/>
  <c r="K36" i="1"/>
  <c r="K34" i="1"/>
  <c r="K32" i="1"/>
  <c r="K30" i="1"/>
  <c r="K28" i="1"/>
  <c r="H46" i="1"/>
  <c r="I46" i="1"/>
  <c r="D46" i="1"/>
  <c r="I22" i="1"/>
  <c r="E20" i="1"/>
  <c r="I20" i="1"/>
  <c r="M20" i="1"/>
  <c r="U20" i="1"/>
  <c r="Y20" i="1"/>
  <c r="E25" i="1"/>
  <c r="E44" i="1"/>
  <c r="E42" i="1"/>
  <c r="E40" i="1"/>
  <c r="E38" i="1"/>
  <c r="E36" i="1"/>
  <c r="E34" i="1"/>
  <c r="E32" i="1"/>
  <c r="E30" i="1"/>
  <c r="E28" i="1"/>
  <c r="I43" i="1"/>
  <c r="I41" i="1"/>
  <c r="I39" i="1"/>
  <c r="I37" i="1"/>
  <c r="I35" i="1"/>
  <c r="I33" i="1"/>
  <c r="I31" i="1"/>
  <c r="I29" i="1"/>
  <c r="I27" i="1"/>
  <c r="M43" i="1"/>
  <c r="M41" i="1"/>
  <c r="M39" i="1"/>
  <c r="M37" i="1"/>
  <c r="M35" i="1"/>
  <c r="M33" i="1"/>
  <c r="M31" i="1"/>
  <c r="M29" i="1"/>
  <c r="M27" i="1"/>
  <c r="Q43" i="1"/>
  <c r="Q41" i="1"/>
  <c r="Q39" i="1"/>
  <c r="Q37" i="1"/>
  <c r="Q35" i="1"/>
  <c r="Q33" i="1"/>
  <c r="Q31" i="1"/>
  <c r="Q29" i="1"/>
  <c r="Q27" i="1"/>
  <c r="U43" i="1"/>
  <c r="U41" i="1"/>
  <c r="U39" i="1"/>
  <c r="U37" i="1"/>
  <c r="U35" i="1"/>
  <c r="U33" i="1"/>
  <c r="U31" i="1"/>
  <c r="U29" i="1"/>
  <c r="U27" i="1"/>
  <c r="Y43" i="1"/>
  <c r="Y41" i="1"/>
  <c r="Y39" i="1"/>
  <c r="Y37" i="1"/>
  <c r="Y35" i="1"/>
  <c r="Y33" i="1"/>
  <c r="Y31" i="1"/>
  <c r="Y29" i="1"/>
  <c r="Y27" i="1"/>
  <c r="AC43" i="1"/>
  <c r="AC41" i="1"/>
  <c r="AC39" i="1"/>
  <c r="AC37" i="1"/>
  <c r="AC34" i="1"/>
  <c r="AC30" i="1"/>
  <c r="AC26" i="1"/>
  <c r="F22" i="1"/>
  <c r="F46" i="1"/>
  <c r="J22" i="1"/>
  <c r="J46" i="1"/>
  <c r="K46" i="1"/>
  <c r="AC35" i="1"/>
  <c r="AC33" i="1"/>
  <c r="AC31" i="1"/>
  <c r="AC29" i="1"/>
  <c r="AC27" i="1"/>
  <c r="G46" i="1"/>
  <c r="S22" i="1"/>
  <c r="AB20" i="1"/>
  <c r="P20" i="1"/>
  <c r="S13" i="1"/>
  <c r="AC13" i="1"/>
  <c r="M13" i="1"/>
  <c r="L46" i="1"/>
  <c r="M46" i="1"/>
  <c r="Y13" i="1"/>
  <c r="Q13" i="1"/>
  <c r="K22" i="1"/>
  <c r="AC20" i="1"/>
  <c r="AB22" i="1"/>
  <c r="AC22" i="1"/>
  <c r="P22" i="1"/>
  <c r="Q20" i="1"/>
  <c r="AB46" i="1"/>
  <c r="AC46" i="1"/>
  <c r="Q22" i="1"/>
  <c r="P46" i="1"/>
  <c r="Q46" i="1"/>
</calcChain>
</file>

<file path=xl/sharedStrings.xml><?xml version="1.0" encoding="utf-8"?>
<sst xmlns="http://schemas.openxmlformats.org/spreadsheetml/2006/main" count="49" uniqueCount="39">
  <si>
    <t xml:space="preserve">  %</t>
  </si>
  <si>
    <t>YEARLY</t>
  </si>
  <si>
    <t xml:space="preserve">   %</t>
  </si>
  <si>
    <t xml:space="preserve"> IND. %</t>
  </si>
  <si>
    <t>Category 1</t>
  </si>
  <si>
    <t>Category 2</t>
  </si>
  <si>
    <t>Category 3</t>
  </si>
  <si>
    <t>Category 4</t>
  </si>
  <si>
    <t>Category 5</t>
  </si>
  <si>
    <t>Category 6</t>
  </si>
  <si>
    <t>Category 7</t>
  </si>
  <si>
    <t>Fiscal Year Begins</t>
  </si>
  <si>
    <t>Total Expenses</t>
  </si>
  <si>
    <t>Net Profit</t>
  </si>
  <si>
    <t>Revenue (Sales)</t>
  </si>
  <si>
    <t>Total Revenue (Sales)</t>
  </si>
  <si>
    <t>Cost of Sales</t>
  </si>
  <si>
    <t>Total Cost of Sales</t>
  </si>
  <si>
    <t>Gross Profit</t>
  </si>
  <si>
    <t>Expenses</t>
  </si>
  <si>
    <t>% B/A</t>
  </si>
  <si>
    <t>Twelve-month profit and loss projection</t>
  </si>
  <si>
    <t xml:space="preserve"> </t>
  </si>
  <si>
    <t>Công ty TNHH Kiểm toán và tư vấn Phan Dũng</t>
  </si>
  <si>
    <t>Sales</t>
  </si>
  <si>
    <t>Comission</t>
  </si>
  <si>
    <t>Nhóm KT</t>
  </si>
  <si>
    <t>BGĐ</t>
  </si>
  <si>
    <t>Lương</t>
  </si>
  <si>
    <t>Đi lại</t>
  </si>
  <si>
    <t>Profit / loss</t>
  </si>
  <si>
    <t>tiếp kh</t>
  </si>
  <si>
    <t>Lương nhân viên</t>
  </si>
  <si>
    <t>Bảo hiểm xã hội</t>
  </si>
  <si>
    <t>Điện</t>
  </si>
  <si>
    <t>Nước</t>
  </si>
  <si>
    <t>thuê mặt bằng</t>
  </si>
  <si>
    <t>khấu hao TSCĐ</t>
  </si>
  <si>
    <t>văn phòng phẩm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</si>
</sst>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
    <numFmt numFmtId="166" formatCode="[$-409]mmm\-yy;@"/>
    <numFmt numFmtId="167" formatCode="_(* #,##0_);_(* \(#,##0\);_(* &quot;-&quot;??_);_(@_)"/>
  </numFmts>
  <fonts count="9" x14ac:knownFonts="1">
    <font>
      <sz val="10"/>
      <name val="Arial"/>
    </font>
    <font>
      <sz val="10"/>
      <name val="Arial"/>
      <family val="2"/>
    </font>
    <font>
      <sz val="8"/>
      <name val="Arial"/>
      <family val="2"/>
    </font>
    <font>
      <sz val="7"/>
      <name val="Arial"/>
      <family val="2"/>
    </font>
    <font>
      <b/>
      <sz val="9"/>
      <name val="Arial"/>
      <family val="2"/>
    </font>
    <font>
      <sz val="9"/>
      <name val="Arial"/>
      <family val="2"/>
    </font>
    <font>
      <sz val="18"/>
      <name val="Arial"/>
      <family val="2"/>
    </font>
    <font>
      <sz val="10"/>
      <name val="Arial"/>
    </font>
    <font>
      <b/>
      <sz val="8"/>
      <name val="Arial"/>
      <family val="2"/>
    </font>
  </fonts>
  <fills count="7">
    <fill>
      <patternFill patternType="none"/>
    </fill>
    <fill>
      <patternFill patternType="gray125"/>
    </fill>
    <fill>
      <patternFill patternType="solid">
        <fgColor indexed="44"/>
        <bgColor indexed="64"/>
      </patternFill>
    </fill>
    <fill>
      <patternFill patternType="solid">
        <fgColor indexed="46"/>
        <bgColor indexed="64"/>
      </patternFill>
    </fill>
    <fill>
      <patternFill patternType="solid">
        <fgColor indexed="9"/>
        <bgColor indexed="64"/>
      </patternFill>
    </fill>
    <fill>
      <patternFill patternType="solid">
        <fgColor indexed="41"/>
        <bgColor indexed="64"/>
      </patternFill>
    </fill>
    <fill>
      <patternFill patternType="solid">
        <fgColor rgb="FFFFFF00"/>
        <bgColor indexed="64"/>
      </patternFill>
    </fill>
  </fills>
  <borders count="8">
    <border>
      <left/>
      <right/>
      <top/>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bottom/>
      <diagonal/>
    </border>
    <border>
      <left style="thin">
        <color indexed="22"/>
      </left>
      <right/>
      <top style="thin">
        <color indexed="22"/>
      </top>
      <bottom style="thin">
        <color indexed="22"/>
      </bottom>
      <diagonal/>
    </border>
    <border>
      <left/>
      <right/>
      <top/>
      <bottom style="thin">
        <color indexed="22"/>
      </bottom>
      <diagonal/>
    </border>
    <border>
      <left/>
      <right style="thin">
        <color indexed="22"/>
      </right>
      <top/>
      <bottom style="thin">
        <color indexed="22"/>
      </bottom>
      <diagonal/>
    </border>
    <border>
      <left/>
      <right style="thin">
        <color indexed="22"/>
      </right>
      <top style="thin">
        <color indexed="22"/>
      </top>
      <bottom style="thin">
        <color indexed="22"/>
      </bottom>
      <diagonal/>
    </border>
  </borders>
  <cellStyleXfs count="2">
    <xf numFmtId="0" fontId="0" fillId="0" borderId="0"/>
    <xf numFmtId="164" fontId="7" fillId="0" borderId="0" applyFont="0" applyFill="0" applyBorder="0" applyAlignment="0" applyProtection="0"/>
  </cellStyleXfs>
  <cellXfs count="62">
    <xf numFmtId="0" fontId="0" fillId="0" borderId="0" xfId="0"/>
    <xf numFmtId="0" fontId="1" fillId="0" borderId="0" xfId="0" applyFont="1"/>
    <xf numFmtId="0" fontId="2" fillId="0" borderId="0" xfId="0" applyFont="1" applyAlignment="1">
      <alignment wrapText="1"/>
    </xf>
    <xf numFmtId="3" fontId="3" fillId="0" borderId="0" xfId="0" applyNumberFormat="1" applyFont="1" applyAlignment="1">
      <alignment wrapText="1"/>
    </xf>
    <xf numFmtId="0" fontId="1" fillId="0" borderId="0" xfId="0" applyFont="1" applyAlignment="1"/>
    <xf numFmtId="3" fontId="1" fillId="0" borderId="0" xfId="0" applyNumberFormat="1" applyFont="1" applyAlignment="1"/>
    <xf numFmtId="0" fontId="1" fillId="0" borderId="0" xfId="0" applyFont="1" applyAlignment="1">
      <alignment horizontal="right"/>
    </xf>
    <xf numFmtId="3" fontId="3" fillId="0" borderId="0" xfId="0" applyNumberFormat="1" applyFont="1" applyAlignment="1">
      <alignment horizontal="right" wrapText="1"/>
    </xf>
    <xf numFmtId="3" fontId="1" fillId="0" borderId="0" xfId="0" applyNumberFormat="1" applyFont="1" applyAlignment="1">
      <alignment horizontal="right"/>
    </xf>
    <xf numFmtId="0" fontId="4" fillId="0" borderId="0" xfId="0" applyFont="1" applyBorder="1" applyAlignment="1">
      <alignment horizontal="center" textRotation="60" wrapText="1"/>
    </xf>
    <xf numFmtId="0" fontId="4" fillId="0" borderId="0" xfId="0" applyFont="1" applyAlignment="1">
      <alignment horizontal="center" textRotation="60" wrapText="1"/>
    </xf>
    <xf numFmtId="3" fontId="5" fillId="0" borderId="0" xfId="0" applyNumberFormat="1" applyFont="1" applyAlignment="1">
      <alignment wrapText="1"/>
    </xf>
    <xf numFmtId="0" fontId="4" fillId="0" borderId="0" xfId="0" applyFont="1"/>
    <xf numFmtId="0" fontId="4" fillId="0" borderId="0" xfId="0" applyFont="1" applyAlignment="1">
      <alignment horizontal="right"/>
    </xf>
    <xf numFmtId="3" fontId="5" fillId="0" borderId="0" xfId="0" applyNumberFormat="1" applyFont="1" applyBorder="1" applyAlignment="1">
      <alignment wrapText="1"/>
    </xf>
    <xf numFmtId="165" fontId="5" fillId="0" borderId="0" xfId="0" applyNumberFormat="1" applyFont="1" applyBorder="1" applyAlignment="1">
      <alignment horizontal="right" wrapText="1"/>
    </xf>
    <xf numFmtId="0" fontId="5" fillId="0" borderId="1" xfId="0" applyFont="1" applyBorder="1" applyAlignment="1">
      <alignment wrapText="1"/>
    </xf>
    <xf numFmtId="3" fontId="5" fillId="0" borderId="1" xfId="0" applyNumberFormat="1" applyFont="1" applyBorder="1" applyAlignment="1">
      <alignment wrapText="1"/>
    </xf>
    <xf numFmtId="165" fontId="5" fillId="0" borderId="1" xfId="0" applyNumberFormat="1" applyFont="1" applyBorder="1" applyAlignment="1">
      <alignment horizontal="right" wrapText="1"/>
    </xf>
    <xf numFmtId="0" fontId="5" fillId="0" borderId="0" xfId="0" applyFont="1" applyBorder="1" applyAlignment="1">
      <alignment wrapText="1"/>
    </xf>
    <xf numFmtId="17" fontId="4" fillId="0" borderId="2" xfId="0" applyNumberFormat="1" applyFont="1" applyBorder="1" applyAlignment="1" applyProtection="1">
      <alignment horizontal="center" textRotation="60" wrapText="1"/>
    </xf>
    <xf numFmtId="9" fontId="4" fillId="0" borderId="2" xfId="0" applyNumberFormat="1" applyFont="1" applyBorder="1" applyAlignment="1" applyProtection="1">
      <alignment horizontal="center" textRotation="60" wrapText="1"/>
    </xf>
    <xf numFmtId="166" fontId="4" fillId="0" borderId="2" xfId="0" applyNumberFormat="1" applyFont="1" applyBorder="1" applyAlignment="1" applyProtection="1">
      <alignment horizontal="center" textRotation="60" wrapText="1"/>
    </xf>
    <xf numFmtId="0" fontId="4" fillId="0" borderId="2" xfId="0" applyFont="1" applyBorder="1" applyAlignment="1" applyProtection="1">
      <alignment horizontal="center" textRotation="60" wrapText="1"/>
    </xf>
    <xf numFmtId="10" fontId="4" fillId="0" borderId="2" xfId="0" applyNumberFormat="1" applyFont="1" applyBorder="1" applyAlignment="1" applyProtection="1">
      <alignment horizontal="center" textRotation="60" wrapText="1"/>
    </xf>
    <xf numFmtId="0" fontId="4" fillId="0" borderId="3" xfId="0" applyFont="1" applyBorder="1" applyAlignment="1">
      <alignment horizontal="center" textRotation="60" wrapText="1"/>
    </xf>
    <xf numFmtId="0" fontId="6" fillId="0" borderId="0" xfId="0" applyFont="1"/>
    <xf numFmtId="17" fontId="4" fillId="0" borderId="0" xfId="0" applyNumberFormat="1" applyFont="1" applyAlignment="1">
      <alignment horizontal="right"/>
    </xf>
    <xf numFmtId="3" fontId="5" fillId="0" borderId="0" xfId="0" applyNumberFormat="1" applyFont="1" applyAlignment="1">
      <alignment vertical="center" wrapText="1"/>
    </xf>
    <xf numFmtId="0" fontId="4" fillId="2" borderId="4" xfId="0" applyFont="1" applyFill="1" applyBorder="1" applyAlignment="1">
      <alignment vertical="center"/>
    </xf>
    <xf numFmtId="3" fontId="5" fillId="2" borderId="1" xfId="0" applyNumberFormat="1" applyFont="1" applyFill="1" applyBorder="1" applyAlignment="1">
      <alignment vertical="center" wrapText="1"/>
    </xf>
    <xf numFmtId="3" fontId="5" fillId="2" borderId="5" xfId="0" applyNumberFormat="1" applyFont="1" applyFill="1" applyBorder="1" applyAlignment="1">
      <alignment vertical="center" wrapText="1"/>
    </xf>
    <xf numFmtId="3" fontId="5" fillId="2" borderId="5" xfId="0" applyNumberFormat="1" applyFont="1" applyFill="1" applyBorder="1" applyAlignment="1">
      <alignment horizontal="right" vertical="center" wrapText="1"/>
    </xf>
    <xf numFmtId="3" fontId="5" fillId="2" borderId="6" xfId="0" applyNumberFormat="1" applyFont="1" applyFill="1" applyBorder="1" applyAlignment="1">
      <alignment horizontal="right" vertical="center" wrapText="1"/>
    </xf>
    <xf numFmtId="0" fontId="5" fillId="0" borderId="2" xfId="0" applyFont="1" applyBorder="1" applyAlignment="1">
      <alignment vertical="center" wrapText="1"/>
    </xf>
    <xf numFmtId="165" fontId="5" fillId="0" borderId="2" xfId="0" applyNumberFormat="1" applyFont="1" applyBorder="1" applyAlignment="1">
      <alignment vertical="center" wrapText="1"/>
    </xf>
    <xf numFmtId="3" fontId="5" fillId="0" borderId="2" xfId="0" applyNumberFormat="1" applyFont="1" applyBorder="1" applyAlignment="1">
      <alignment vertical="center" wrapText="1"/>
    </xf>
    <xf numFmtId="165" fontId="5" fillId="3" borderId="2" xfId="0" applyNumberFormat="1" applyFont="1" applyFill="1" applyBorder="1" applyAlignment="1">
      <alignment horizontal="right" vertical="center" wrapText="1"/>
    </xf>
    <xf numFmtId="0" fontId="4" fillId="0" borderId="2" xfId="0" applyFont="1" applyBorder="1" applyAlignment="1">
      <alignment vertical="center" wrapText="1"/>
    </xf>
    <xf numFmtId="3" fontId="5" fillId="3" borderId="2" xfId="0" applyNumberFormat="1" applyFont="1" applyFill="1" applyBorder="1" applyAlignment="1">
      <alignment vertical="center" wrapText="1"/>
    </xf>
    <xf numFmtId="10" fontId="5" fillId="2" borderId="1" xfId="0" applyNumberFormat="1" applyFont="1" applyFill="1" applyBorder="1" applyAlignment="1">
      <alignment vertical="center" wrapText="1"/>
    </xf>
    <xf numFmtId="165" fontId="5" fillId="2" borderId="1" xfId="0" applyNumberFormat="1" applyFont="1" applyFill="1" applyBorder="1" applyAlignment="1">
      <alignment horizontal="right" vertical="center" wrapText="1"/>
    </xf>
    <xf numFmtId="3" fontId="5" fillId="4" borderId="2" xfId="0" applyNumberFormat="1" applyFont="1" applyFill="1" applyBorder="1" applyAlignment="1">
      <alignment vertical="center" wrapText="1"/>
    </xf>
    <xf numFmtId="165" fontId="5" fillId="0" borderId="0" xfId="0" applyNumberFormat="1" applyFont="1" applyBorder="1" applyAlignment="1">
      <alignment horizontal="right" vertical="center" wrapText="1"/>
    </xf>
    <xf numFmtId="0" fontId="5" fillId="5" borderId="2" xfId="0" applyFont="1" applyFill="1" applyBorder="1" applyAlignment="1">
      <alignment vertical="center" wrapText="1"/>
    </xf>
    <xf numFmtId="165" fontId="5" fillId="5" borderId="2" xfId="0" applyNumberFormat="1" applyFont="1" applyFill="1" applyBorder="1" applyAlignment="1">
      <alignment vertical="center" wrapText="1"/>
    </xf>
    <xf numFmtId="3" fontId="5" fillId="5" borderId="2" xfId="0" applyNumberFormat="1" applyFont="1" applyFill="1" applyBorder="1" applyAlignment="1">
      <alignment vertical="center" wrapText="1"/>
    </xf>
    <xf numFmtId="0" fontId="4" fillId="5" borderId="2" xfId="0" applyFont="1" applyFill="1" applyBorder="1" applyAlignment="1">
      <alignment vertical="center" wrapText="1"/>
    </xf>
    <xf numFmtId="165" fontId="2" fillId="3" borderId="2" xfId="0" applyNumberFormat="1" applyFont="1" applyFill="1" applyBorder="1" applyAlignment="1">
      <alignment horizontal="right" vertical="center" wrapText="1"/>
    </xf>
    <xf numFmtId="165" fontId="2" fillId="0" borderId="0" xfId="0" applyNumberFormat="1" applyFont="1" applyBorder="1" applyAlignment="1">
      <alignment horizontal="right" wrapText="1"/>
    </xf>
    <xf numFmtId="165" fontId="2" fillId="2" borderId="7" xfId="0" applyNumberFormat="1" applyFont="1" applyFill="1" applyBorder="1" applyAlignment="1">
      <alignment horizontal="right" vertical="center" wrapText="1"/>
    </xf>
    <xf numFmtId="165" fontId="2" fillId="0" borderId="1" xfId="0" applyNumberFormat="1" applyFont="1" applyBorder="1" applyAlignment="1">
      <alignment horizontal="right" wrapText="1"/>
    </xf>
    <xf numFmtId="165" fontId="4" fillId="5" borderId="2" xfId="0" applyNumberFormat="1" applyFont="1" applyFill="1" applyBorder="1" applyAlignment="1">
      <alignment vertical="center" wrapText="1"/>
    </xf>
    <xf numFmtId="3" fontId="4" fillId="3" borderId="2" xfId="0" applyNumberFormat="1" applyFont="1" applyFill="1" applyBorder="1" applyAlignment="1">
      <alignment vertical="center" wrapText="1"/>
    </xf>
    <xf numFmtId="165" fontId="4" fillId="3" borderId="2" xfId="0" applyNumberFormat="1" applyFont="1" applyFill="1" applyBorder="1" applyAlignment="1">
      <alignment horizontal="right" vertical="center" wrapText="1"/>
    </xf>
    <xf numFmtId="165" fontId="8" fillId="3" borderId="2" xfId="0" applyNumberFormat="1" applyFont="1" applyFill="1" applyBorder="1" applyAlignment="1">
      <alignment horizontal="right" vertical="center" wrapText="1"/>
    </xf>
    <xf numFmtId="3" fontId="4" fillId="0" borderId="0" xfId="0" applyNumberFormat="1" applyFont="1" applyAlignment="1">
      <alignment vertical="center" wrapText="1"/>
    </xf>
    <xf numFmtId="3" fontId="0" fillId="0" borderId="0" xfId="0" applyNumberFormat="1"/>
    <xf numFmtId="167" fontId="0" fillId="0" borderId="0" xfId="1" applyNumberFormat="1" applyFont="1"/>
    <xf numFmtId="9" fontId="0" fillId="0" borderId="0" xfId="0" applyNumberFormat="1"/>
    <xf numFmtId="167" fontId="0" fillId="0" borderId="0" xfId="0" applyNumberFormat="1"/>
    <xf numFmtId="9" fontId="0" fillId="6" borderId="0" xfId="0" applyNumberFormat="1" applyFill="1"/>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BFAF5"/>
      <rgbColor rgb="00F6F3E2"/>
      <rgbColor rgb="00FFFF99"/>
      <rgbColor rgb="00BCCCE4"/>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4"/>
    <pageSetUpPr fitToPage="1"/>
  </sheetPr>
  <dimension ref="B1:AD47"/>
  <sheetViews>
    <sheetView showGridLines="0" tabSelected="1" zoomScale="141" workbookViewId="0">
      <selection activeCell="Z25" sqref="Z25:Z35"/>
    </sheetView>
  </sheetViews>
  <sheetFormatPr baseColWidth="10" defaultColWidth="8.83203125" defaultRowHeight="13" x14ac:dyDescent="0.15"/>
  <cols>
    <col min="1" max="1" width="1.6640625" style="5" customWidth="1"/>
    <col min="2" max="2" width="20.1640625" style="4" customWidth="1"/>
    <col min="3" max="3" width="3.6640625" style="5" customWidth="1"/>
    <col min="4" max="4" width="10.5" style="5" bestFit="1" customWidth="1"/>
    <col min="5" max="5" width="5.1640625" style="8" customWidth="1"/>
    <col min="6" max="6" width="10.5" style="5" bestFit="1" customWidth="1"/>
    <col min="7" max="7" width="5.1640625" style="8" customWidth="1"/>
    <col min="8" max="8" width="10.5" style="5" bestFit="1" customWidth="1"/>
    <col min="9" max="9" width="5.1640625" style="8" customWidth="1"/>
    <col min="10" max="10" width="10.83203125" style="5" bestFit="1" customWidth="1"/>
    <col min="11" max="11" width="5.1640625" style="8" customWidth="1"/>
    <col min="12" max="12" width="10.83203125" style="5" bestFit="1" customWidth="1"/>
    <col min="13" max="13" width="7.83203125" style="8" bestFit="1" customWidth="1"/>
    <col min="14" max="14" width="9.83203125" style="5" bestFit="1" customWidth="1"/>
    <col min="15" max="15" width="5.1640625" style="8" customWidth="1"/>
    <col min="16" max="16" width="10.83203125" style="5" bestFit="1" customWidth="1"/>
    <col min="17" max="17" width="5.1640625" style="8" customWidth="1"/>
    <col min="18" max="18" width="10.5" style="5" bestFit="1" customWidth="1"/>
    <col min="19" max="19" width="5.1640625" style="8" customWidth="1"/>
    <col min="20" max="20" width="10.5" style="5" bestFit="1" customWidth="1"/>
    <col min="21" max="21" width="5.1640625" style="8" customWidth="1"/>
    <col min="22" max="22" width="10.5" style="5" bestFit="1" customWidth="1"/>
    <col min="23" max="23" width="5.1640625" style="8" customWidth="1"/>
    <col min="24" max="24" width="10.5" style="5" bestFit="1" customWidth="1"/>
    <col min="25" max="25" width="5.1640625" style="8" customWidth="1"/>
    <col min="26" max="26" width="10.5" style="5" bestFit="1" customWidth="1"/>
    <col min="27" max="27" width="5.1640625" style="8" customWidth="1"/>
    <col min="28" max="28" width="11.5" style="5" bestFit="1" customWidth="1"/>
    <col min="29" max="29" width="5.1640625" style="8" customWidth="1"/>
    <col min="30" max="16384" width="8.83203125" style="5"/>
  </cols>
  <sheetData>
    <row r="1" spans="2:30" ht="11.25" customHeight="1" x14ac:dyDescent="0.15"/>
    <row r="2" spans="2:30" s="1" customFormat="1" ht="27.75" customHeight="1" x14ac:dyDescent="0.25">
      <c r="B2" s="26" t="s">
        <v>21</v>
      </c>
      <c r="E2" s="6"/>
      <c r="G2" s="6"/>
      <c r="K2" s="12" t="s">
        <v>23</v>
      </c>
      <c r="M2" s="6"/>
      <c r="Q2" s="13" t="s">
        <v>11</v>
      </c>
      <c r="R2" s="27">
        <v>41275</v>
      </c>
      <c r="U2" s="6"/>
      <c r="W2" s="6"/>
      <c r="Y2" s="6"/>
      <c r="AA2" s="6"/>
      <c r="AC2" s="6"/>
    </row>
    <row r="3" spans="2:30" s="1" customFormat="1" ht="4.5" customHeight="1" x14ac:dyDescent="0.15">
      <c r="E3" s="6"/>
      <c r="G3" s="6"/>
      <c r="I3" s="6"/>
      <c r="K3" s="6"/>
      <c r="M3" s="6"/>
      <c r="O3" s="6"/>
      <c r="Q3" s="6"/>
      <c r="S3" s="6"/>
      <c r="U3" s="6"/>
      <c r="W3" s="6"/>
      <c r="Y3" s="6"/>
      <c r="AA3" s="6"/>
      <c r="AC3" s="6"/>
    </row>
    <row r="4" spans="2:30" s="10" customFormat="1" ht="47.25" customHeight="1" x14ac:dyDescent="0.15">
      <c r="B4" s="9"/>
      <c r="C4" s="23" t="s">
        <v>3</v>
      </c>
      <c r="D4" s="20">
        <f>R2</f>
        <v>41275</v>
      </c>
      <c r="E4" s="21" t="s">
        <v>20</v>
      </c>
      <c r="F4" s="22">
        <f>DATE(YEAR(R2),MONTH(R2)+1,1)</f>
        <v>41306</v>
      </c>
      <c r="G4" s="23" t="s">
        <v>0</v>
      </c>
      <c r="H4" s="22">
        <f>DATE(YEAR(F4),MONTH(F4)+1,1)</f>
        <v>41334</v>
      </c>
      <c r="I4" s="23" t="s">
        <v>0</v>
      </c>
      <c r="J4" s="22">
        <f>DATE(YEAR(H4),MONTH(H4)+1,1)</f>
        <v>41365</v>
      </c>
      <c r="K4" s="23" t="s">
        <v>0</v>
      </c>
      <c r="L4" s="22">
        <f>DATE(YEAR(J4),MONTH(J4)+1,1)</f>
        <v>41395</v>
      </c>
      <c r="M4" s="23" t="s">
        <v>0</v>
      </c>
      <c r="N4" s="22">
        <f>DATE(YEAR(L4),MONTH(L4)+1,1)</f>
        <v>41426</v>
      </c>
      <c r="O4" s="23" t="s">
        <v>0</v>
      </c>
      <c r="P4" s="22">
        <f>DATE(YEAR(N4),MONTH(N4)+1,1)</f>
        <v>41456</v>
      </c>
      <c r="Q4" s="23" t="s">
        <v>0</v>
      </c>
      <c r="R4" s="22">
        <f>DATE(YEAR(P4),MONTH(P4)+1,1)</f>
        <v>41487</v>
      </c>
      <c r="S4" s="23" t="s">
        <v>0</v>
      </c>
      <c r="T4" s="22">
        <f>DATE(YEAR(R4),MONTH(R4)+1,1)</f>
        <v>41518</v>
      </c>
      <c r="U4" s="23" t="s">
        <v>0</v>
      </c>
      <c r="V4" s="22">
        <f>DATE(YEAR(T4),MONTH(T4)+1,1)</f>
        <v>41548</v>
      </c>
      <c r="W4" s="23" t="s">
        <v>0</v>
      </c>
      <c r="X4" s="22">
        <f>DATE(YEAR(V4),MONTH(V4)+1,1)</f>
        <v>41579</v>
      </c>
      <c r="Y4" s="23" t="s">
        <v>0</v>
      </c>
      <c r="Z4" s="22">
        <f>DATE(YEAR(X4),MONTH(X4)+1,1)</f>
        <v>41609</v>
      </c>
      <c r="AA4" s="24" t="s">
        <v>0</v>
      </c>
      <c r="AB4" s="23" t="s">
        <v>1</v>
      </c>
      <c r="AC4" s="21" t="s">
        <v>2</v>
      </c>
      <c r="AD4" s="25"/>
    </row>
    <row r="5" spans="2:30" s="28" customFormat="1" ht="16" customHeight="1" x14ac:dyDescent="0.15">
      <c r="B5" s="29" t="s">
        <v>14</v>
      </c>
      <c r="C5" s="30"/>
      <c r="D5" s="31"/>
      <c r="E5" s="32"/>
      <c r="F5" s="31"/>
      <c r="G5" s="32"/>
      <c r="H5" s="31"/>
      <c r="I5" s="32"/>
      <c r="J5" s="31"/>
      <c r="K5" s="32"/>
      <c r="L5" s="31"/>
      <c r="M5" s="32"/>
      <c r="N5" s="31"/>
      <c r="O5" s="32"/>
      <c r="P5" s="31"/>
      <c r="Q5" s="32"/>
      <c r="R5" s="31"/>
      <c r="S5" s="32"/>
      <c r="T5" s="31"/>
      <c r="U5" s="32"/>
      <c r="V5" s="31"/>
      <c r="W5" s="32"/>
      <c r="X5" s="31"/>
      <c r="Y5" s="32"/>
      <c r="Z5" s="31"/>
      <c r="AA5" s="32"/>
      <c r="AB5" s="31"/>
      <c r="AC5" s="33"/>
    </row>
    <row r="6" spans="2:30" s="28" customFormat="1" ht="16" customHeight="1" x14ac:dyDescent="0.15">
      <c r="B6" s="44" t="s">
        <v>4</v>
      </c>
      <c r="C6" s="45"/>
      <c r="D6" s="46"/>
      <c r="E6" s="37" t="str">
        <f>IF($D$13=0,"-",(D6*100)/$D$13)</f>
        <v>-</v>
      </c>
      <c r="F6" s="46"/>
      <c r="G6" s="37" t="str">
        <f>IF(F$13=0,"-",(F6*100)/F$13)</f>
        <v>-</v>
      </c>
      <c r="H6" s="46">
        <v>83181818</v>
      </c>
      <c r="I6" s="37">
        <f>IF(H$13=0,"-",(H6*100)/H$13)</f>
        <v>100</v>
      </c>
      <c r="J6" s="46">
        <v>170000000</v>
      </c>
      <c r="K6" s="37">
        <f>IF(J$13=0,"-",(J6*100)/J$13)</f>
        <v>100</v>
      </c>
      <c r="L6" s="46">
        <v>338000000</v>
      </c>
      <c r="M6" s="37">
        <f>IF(L$13=0,"-",(L6*100)/L$13)</f>
        <v>100</v>
      </c>
      <c r="N6" s="46">
        <v>77181818</v>
      </c>
      <c r="O6" s="37">
        <f>IF(N$13=0,"-",(N6*100)/N$13)</f>
        <v>100</v>
      </c>
      <c r="P6" s="46">
        <f>20000000+15000000+68000000</f>
        <v>103000000</v>
      </c>
      <c r="Q6" s="37">
        <f>IF(P$13=0,"-",(P6*100)/P$13)</f>
        <v>100</v>
      </c>
      <c r="R6" s="36">
        <v>15000000</v>
      </c>
      <c r="S6" s="37">
        <f>IF(R$13=0,"-",(R6*100)/R$13)</f>
        <v>100</v>
      </c>
      <c r="T6" s="46"/>
      <c r="U6" s="37" t="str">
        <f>IF(T$13=0,"-",(T6*100)/T$13)</f>
        <v>-</v>
      </c>
      <c r="V6" s="46"/>
      <c r="W6" s="37" t="str">
        <f>IF(V$13=0,"-",(V6*100)/V$13)</f>
        <v>-</v>
      </c>
      <c r="X6" s="46"/>
      <c r="Y6" s="37" t="str">
        <f>IF(X$13=0,"-",(X6*100)/X$13)</f>
        <v>-</v>
      </c>
      <c r="Z6" s="46"/>
      <c r="AA6" s="37" t="str">
        <f>IF(Z$13=0,"-",(Z6*100)/Z$13)</f>
        <v>-</v>
      </c>
      <c r="AB6" s="46">
        <f t="shared" ref="AB6:AB7" si="0">Z6+X6+V6+T6+R6+P6+N6+L6+J6+H6+F6+D6</f>
        <v>786363636</v>
      </c>
      <c r="AC6" s="48">
        <f>IF(AB$13=0,"-",(AB6*100)/AB$13)</f>
        <v>100</v>
      </c>
    </row>
    <row r="7" spans="2:30" s="28" customFormat="1" ht="16" customHeight="1" x14ac:dyDescent="0.15">
      <c r="B7" s="34" t="s">
        <v>5</v>
      </c>
      <c r="C7" s="35"/>
      <c r="D7" s="36"/>
      <c r="E7" s="37" t="str">
        <f>IF($D$13=0,"-",(D7*100)/$D$13)</f>
        <v>-</v>
      </c>
      <c r="F7" s="36"/>
      <c r="G7" s="37" t="str">
        <f>IF(F$13=0,"-",(F7*100)/F$13)</f>
        <v>-</v>
      </c>
      <c r="H7" s="36"/>
      <c r="I7" s="37">
        <f>IF(H$13=0,"-",(H7*100)/H$13)</f>
        <v>0</v>
      </c>
      <c r="J7" s="36"/>
      <c r="K7" s="37">
        <f>IF(J$13=0,"-",(J7*100)/J$13)</f>
        <v>0</v>
      </c>
      <c r="L7" s="36"/>
      <c r="M7" s="37">
        <f>IF(L$13=0,"-",(L7*100)/L$13)</f>
        <v>0</v>
      </c>
      <c r="N7" s="36"/>
      <c r="O7" s="37">
        <f>IF(N$13=0,"-",(N7*100)/N$13)</f>
        <v>0</v>
      </c>
      <c r="P7" s="36"/>
      <c r="Q7" s="37">
        <f>IF(P$13=0,"-",(P7*100)/P$13)</f>
        <v>0</v>
      </c>
      <c r="R7" s="36"/>
      <c r="S7" s="37">
        <f>IF(R$13=0,"-",(R7*100)/R$13)</f>
        <v>0</v>
      </c>
      <c r="T7" s="36"/>
      <c r="U7" s="37" t="str">
        <f>IF(T$13=0,"-",(T7*100)/T$13)</f>
        <v>-</v>
      </c>
      <c r="V7" s="36"/>
      <c r="W7" s="37" t="str">
        <f>IF(V$13=0,"-",(V7*100)/V$13)</f>
        <v>-</v>
      </c>
      <c r="X7" s="36"/>
      <c r="Y7" s="37" t="str">
        <f>IF(X$13=0,"-",(X7*100)/X$13)</f>
        <v>-</v>
      </c>
      <c r="Z7" s="36"/>
      <c r="AA7" s="37" t="str">
        <f>IF(Z$13=0,"-",(Z7*100)/Z$13)</f>
        <v>-</v>
      </c>
      <c r="AB7" s="46">
        <f t="shared" si="0"/>
        <v>0</v>
      </c>
      <c r="AC7" s="48">
        <f>IF(AB$13=0,"-",(AB7*100)/AB$13)</f>
        <v>0</v>
      </c>
    </row>
    <row r="8" spans="2:30" s="28" customFormat="1" ht="16" customHeight="1" x14ac:dyDescent="0.15">
      <c r="B8" s="44" t="s">
        <v>6</v>
      </c>
      <c r="C8" s="45"/>
      <c r="D8" s="46"/>
      <c r="E8" s="37" t="str">
        <f>IF($D$13=0,"-",(D8*100)/$D$13)</f>
        <v>-</v>
      </c>
      <c r="F8" s="46"/>
      <c r="G8" s="37" t="str">
        <f>IF(F$13=0,"-",(F8*100)/F$13)</f>
        <v>-</v>
      </c>
      <c r="H8" s="46"/>
      <c r="I8" s="37">
        <f>IF(H$13=0,"-",(H8*100)/H$13)</f>
        <v>0</v>
      </c>
      <c r="J8" s="46"/>
      <c r="K8" s="37">
        <f>IF(J$13=0,"-",(J8*100)/J$13)</f>
        <v>0</v>
      </c>
      <c r="L8" s="46"/>
      <c r="M8" s="37">
        <f>IF(L$13=0,"-",(L8*100)/L$13)</f>
        <v>0</v>
      </c>
      <c r="N8" s="46"/>
      <c r="O8" s="37">
        <f>IF(N$13=0,"-",(N8*100)/N$13)</f>
        <v>0</v>
      </c>
      <c r="P8" s="46"/>
      <c r="Q8" s="37">
        <f>IF(P$13=0,"-",(P8*100)/P$13)</f>
        <v>0</v>
      </c>
      <c r="R8" s="46"/>
      <c r="S8" s="37">
        <f>IF(R$13=0,"-",(R8*100)/R$13)</f>
        <v>0</v>
      </c>
      <c r="T8" s="46"/>
      <c r="U8" s="37" t="str">
        <f>IF(T$13=0,"-",(T8*100)/T$13)</f>
        <v>-</v>
      </c>
      <c r="V8" s="46"/>
      <c r="W8" s="37" t="str">
        <f>IF(V$13=0,"-",(V8*100)/V$13)</f>
        <v>-</v>
      </c>
      <c r="X8" s="46"/>
      <c r="Y8" s="37" t="str">
        <f>IF(X$13=0,"-",(X8*100)/X$13)</f>
        <v>-</v>
      </c>
      <c r="Z8" s="46"/>
      <c r="AA8" s="37" t="str">
        <f>IF(Z$13=0,"-",(Z8*100)/Z$13)</f>
        <v>-</v>
      </c>
      <c r="AB8" s="46"/>
      <c r="AC8" s="48">
        <f>IF(AB$13=0,"-",(AB8*100)/AB$13)</f>
        <v>0</v>
      </c>
    </row>
    <row r="9" spans="2:30" s="28" customFormat="1" ht="16" customHeight="1" x14ac:dyDescent="0.15">
      <c r="B9" s="34" t="s">
        <v>7</v>
      </c>
      <c r="C9" s="35"/>
      <c r="D9" s="36"/>
      <c r="E9" s="37" t="str">
        <f t="shared" ref="E9:E12" si="1">IF($D$13=0,"-",(D9*100)/$D$13)</f>
        <v>-</v>
      </c>
      <c r="F9" s="36"/>
      <c r="G9" s="37" t="str">
        <f t="shared" ref="G9:G12" si="2">IF(F$13=0,"-",(F9*100)/F$13)</f>
        <v>-</v>
      </c>
      <c r="H9" s="36"/>
      <c r="I9" s="37">
        <f t="shared" ref="I9:I12" si="3">IF(H$13=0,"-",(H9*100)/H$13)</f>
        <v>0</v>
      </c>
      <c r="J9" s="36"/>
      <c r="K9" s="37">
        <f t="shared" ref="K9:K12" si="4">IF(J$13=0,"-",(J9*100)/J$13)</f>
        <v>0</v>
      </c>
      <c r="L9" s="36"/>
      <c r="M9" s="37">
        <f t="shared" ref="M9:M12" si="5">IF(L$13=0,"-",(L9*100)/L$13)</f>
        <v>0</v>
      </c>
      <c r="N9" s="36"/>
      <c r="O9" s="37">
        <f t="shared" ref="O9:O12" si="6">IF(N$13=0,"-",(N9*100)/N$13)</f>
        <v>0</v>
      </c>
      <c r="P9" s="36"/>
      <c r="Q9" s="37">
        <f t="shared" ref="Q9:Q12" si="7">IF(P$13=0,"-",(P9*100)/P$13)</f>
        <v>0</v>
      </c>
      <c r="R9" s="36"/>
      <c r="S9" s="37">
        <f t="shared" ref="S9:S12" si="8">IF(R$13=0,"-",(R9*100)/R$13)</f>
        <v>0</v>
      </c>
      <c r="T9" s="36"/>
      <c r="U9" s="37" t="str">
        <f t="shared" ref="U9:U12" si="9">IF(T$13=0,"-",(T9*100)/T$13)</f>
        <v>-</v>
      </c>
      <c r="V9" s="36"/>
      <c r="W9" s="37" t="str">
        <f t="shared" ref="W9:W12" si="10">IF(V$13=0,"-",(V9*100)/V$13)</f>
        <v>-</v>
      </c>
      <c r="X9" s="36"/>
      <c r="Y9" s="37" t="str">
        <f t="shared" ref="Y9:Y12" si="11">IF(X$13=0,"-",(X9*100)/X$13)</f>
        <v>-</v>
      </c>
      <c r="Z9" s="42"/>
      <c r="AA9" s="37" t="str">
        <f t="shared" ref="AA9:AA12" si="12">IF(Z$13=0,"-",(Z9*100)/Z$13)</f>
        <v>-</v>
      </c>
      <c r="AB9" s="36"/>
      <c r="AC9" s="48">
        <f t="shared" ref="AC9:AC12" si="13">IF(AB$13=0,"-",(AB9*100)/AB$13)</f>
        <v>0</v>
      </c>
    </row>
    <row r="10" spans="2:30" s="28" customFormat="1" ht="16" customHeight="1" x14ac:dyDescent="0.15">
      <c r="B10" s="44" t="s">
        <v>8</v>
      </c>
      <c r="C10" s="45"/>
      <c r="D10" s="46"/>
      <c r="E10" s="37" t="str">
        <f t="shared" si="1"/>
        <v>-</v>
      </c>
      <c r="F10" s="46"/>
      <c r="G10" s="37" t="str">
        <f t="shared" si="2"/>
        <v>-</v>
      </c>
      <c r="H10" s="46"/>
      <c r="I10" s="37">
        <f t="shared" si="3"/>
        <v>0</v>
      </c>
      <c r="J10" s="46"/>
      <c r="K10" s="37">
        <f t="shared" si="4"/>
        <v>0</v>
      </c>
      <c r="L10" s="46"/>
      <c r="M10" s="37">
        <f t="shared" si="5"/>
        <v>0</v>
      </c>
      <c r="N10" s="46"/>
      <c r="O10" s="37">
        <f t="shared" si="6"/>
        <v>0</v>
      </c>
      <c r="P10" s="46"/>
      <c r="Q10" s="37">
        <f t="shared" si="7"/>
        <v>0</v>
      </c>
      <c r="R10" s="46"/>
      <c r="S10" s="37">
        <f t="shared" si="8"/>
        <v>0</v>
      </c>
      <c r="T10" s="46"/>
      <c r="U10" s="37" t="str">
        <f t="shared" si="9"/>
        <v>-</v>
      </c>
      <c r="V10" s="46"/>
      <c r="W10" s="37" t="str">
        <f t="shared" si="10"/>
        <v>-</v>
      </c>
      <c r="X10" s="46"/>
      <c r="Y10" s="37" t="str">
        <f t="shared" si="11"/>
        <v>-</v>
      </c>
      <c r="Z10" s="46"/>
      <c r="AA10" s="37" t="str">
        <f t="shared" si="12"/>
        <v>-</v>
      </c>
      <c r="AB10" s="46"/>
      <c r="AC10" s="48">
        <f t="shared" si="13"/>
        <v>0</v>
      </c>
    </row>
    <row r="11" spans="2:30" s="28" customFormat="1" ht="16" customHeight="1" x14ac:dyDescent="0.15">
      <c r="B11" s="34" t="s">
        <v>9</v>
      </c>
      <c r="C11" s="35"/>
      <c r="D11" s="36"/>
      <c r="E11" s="37" t="str">
        <f t="shared" si="1"/>
        <v>-</v>
      </c>
      <c r="F11" s="36"/>
      <c r="G11" s="37" t="str">
        <f t="shared" si="2"/>
        <v>-</v>
      </c>
      <c r="H11" s="36"/>
      <c r="I11" s="37">
        <f t="shared" si="3"/>
        <v>0</v>
      </c>
      <c r="J11" s="36"/>
      <c r="K11" s="37">
        <f t="shared" si="4"/>
        <v>0</v>
      </c>
      <c r="L11" s="36"/>
      <c r="M11" s="37">
        <f t="shared" si="5"/>
        <v>0</v>
      </c>
      <c r="N11" s="36"/>
      <c r="O11" s="37">
        <f t="shared" si="6"/>
        <v>0</v>
      </c>
      <c r="P11" s="36"/>
      <c r="Q11" s="37">
        <f t="shared" si="7"/>
        <v>0</v>
      </c>
      <c r="R11" s="36"/>
      <c r="S11" s="37">
        <f t="shared" si="8"/>
        <v>0</v>
      </c>
      <c r="T11" s="36"/>
      <c r="U11" s="37" t="str">
        <f t="shared" si="9"/>
        <v>-</v>
      </c>
      <c r="V11" s="36"/>
      <c r="W11" s="37" t="str">
        <f t="shared" si="10"/>
        <v>-</v>
      </c>
      <c r="X11" s="36"/>
      <c r="Y11" s="37" t="str">
        <f t="shared" si="11"/>
        <v>-</v>
      </c>
      <c r="Z11" s="36"/>
      <c r="AA11" s="37" t="str">
        <f t="shared" si="12"/>
        <v>-</v>
      </c>
      <c r="AB11" s="36"/>
      <c r="AC11" s="48">
        <f t="shared" si="13"/>
        <v>0</v>
      </c>
    </row>
    <row r="12" spans="2:30" s="28" customFormat="1" ht="16" customHeight="1" x14ac:dyDescent="0.15">
      <c r="B12" s="44" t="s">
        <v>10</v>
      </c>
      <c r="C12" s="45"/>
      <c r="D12" s="46"/>
      <c r="E12" s="37" t="str">
        <f t="shared" si="1"/>
        <v>-</v>
      </c>
      <c r="F12" s="46"/>
      <c r="G12" s="37" t="str">
        <f t="shared" si="2"/>
        <v>-</v>
      </c>
      <c r="H12" s="46"/>
      <c r="I12" s="37">
        <f t="shared" si="3"/>
        <v>0</v>
      </c>
      <c r="J12" s="46"/>
      <c r="K12" s="37">
        <f t="shared" si="4"/>
        <v>0</v>
      </c>
      <c r="L12" s="46"/>
      <c r="M12" s="37">
        <f t="shared" si="5"/>
        <v>0</v>
      </c>
      <c r="N12" s="46"/>
      <c r="O12" s="37">
        <f t="shared" si="6"/>
        <v>0</v>
      </c>
      <c r="P12" s="46"/>
      <c r="Q12" s="37">
        <f t="shared" si="7"/>
        <v>0</v>
      </c>
      <c r="R12" s="46"/>
      <c r="S12" s="37">
        <f t="shared" si="8"/>
        <v>0</v>
      </c>
      <c r="T12" s="46"/>
      <c r="U12" s="37" t="str">
        <f t="shared" si="9"/>
        <v>-</v>
      </c>
      <c r="V12" s="46"/>
      <c r="W12" s="37" t="str">
        <f t="shared" si="10"/>
        <v>-</v>
      </c>
      <c r="X12" s="46"/>
      <c r="Y12" s="37" t="str">
        <f t="shared" si="11"/>
        <v>-</v>
      </c>
      <c r="Z12" s="46"/>
      <c r="AA12" s="37" t="str">
        <f t="shared" si="12"/>
        <v>-</v>
      </c>
      <c r="AB12" s="46"/>
      <c r="AC12" s="48">
        <f t="shared" si="13"/>
        <v>0</v>
      </c>
    </row>
    <row r="13" spans="2:30" s="28" customFormat="1" ht="16" customHeight="1" x14ac:dyDescent="0.15">
      <c r="B13" s="38" t="s">
        <v>15</v>
      </c>
      <c r="C13" s="35"/>
      <c r="D13" s="39">
        <f t="shared" ref="D13:AC13" si="14">SUM(D6:D12)</f>
        <v>0</v>
      </c>
      <c r="E13" s="37">
        <f t="shared" si="14"/>
        <v>0</v>
      </c>
      <c r="F13" s="39">
        <f t="shared" si="14"/>
        <v>0</v>
      </c>
      <c r="G13" s="37">
        <f t="shared" si="14"/>
        <v>0</v>
      </c>
      <c r="H13" s="39">
        <f t="shared" si="14"/>
        <v>83181818</v>
      </c>
      <c r="I13" s="37">
        <f t="shared" si="14"/>
        <v>100</v>
      </c>
      <c r="J13" s="39">
        <f t="shared" si="14"/>
        <v>170000000</v>
      </c>
      <c r="K13" s="37">
        <f t="shared" si="14"/>
        <v>100</v>
      </c>
      <c r="L13" s="39">
        <f t="shared" si="14"/>
        <v>338000000</v>
      </c>
      <c r="M13" s="37">
        <f t="shared" si="14"/>
        <v>100</v>
      </c>
      <c r="N13" s="39">
        <f t="shared" si="14"/>
        <v>77181818</v>
      </c>
      <c r="O13" s="37">
        <f t="shared" si="14"/>
        <v>100</v>
      </c>
      <c r="P13" s="39">
        <f t="shared" si="14"/>
        <v>103000000</v>
      </c>
      <c r="Q13" s="37">
        <f t="shared" si="14"/>
        <v>100</v>
      </c>
      <c r="R13" s="39">
        <f t="shared" si="14"/>
        <v>15000000</v>
      </c>
      <c r="S13" s="37">
        <f t="shared" si="14"/>
        <v>100</v>
      </c>
      <c r="T13" s="39">
        <f t="shared" si="14"/>
        <v>0</v>
      </c>
      <c r="U13" s="37">
        <f t="shared" si="14"/>
        <v>0</v>
      </c>
      <c r="V13" s="39">
        <f t="shared" si="14"/>
        <v>0</v>
      </c>
      <c r="W13" s="37">
        <f t="shared" si="14"/>
        <v>0</v>
      </c>
      <c r="X13" s="39">
        <f t="shared" si="14"/>
        <v>0</v>
      </c>
      <c r="Y13" s="37">
        <f t="shared" si="14"/>
        <v>0</v>
      </c>
      <c r="Z13" s="39">
        <f t="shared" si="14"/>
        <v>0</v>
      </c>
      <c r="AA13" s="37">
        <f t="shared" si="14"/>
        <v>0</v>
      </c>
      <c r="AB13" s="39">
        <f t="shared" si="14"/>
        <v>786363636</v>
      </c>
      <c r="AC13" s="48">
        <f t="shared" si="14"/>
        <v>100</v>
      </c>
    </row>
    <row r="14" spans="2:30" s="11" customFormat="1" ht="8" customHeight="1" x14ac:dyDescent="0.15">
      <c r="B14" s="19"/>
      <c r="C14" s="14"/>
      <c r="D14" s="14"/>
      <c r="E14" s="15"/>
      <c r="F14" s="14"/>
      <c r="G14" s="15"/>
      <c r="H14" s="14"/>
      <c r="I14" s="15"/>
      <c r="J14" s="14"/>
      <c r="K14" s="15"/>
      <c r="L14" s="14"/>
      <c r="M14" s="15"/>
      <c r="N14" s="14"/>
      <c r="O14" s="15"/>
      <c r="P14" s="14"/>
      <c r="Q14" s="15"/>
      <c r="R14" s="14"/>
      <c r="S14" s="15"/>
      <c r="T14" s="14"/>
      <c r="U14" s="15"/>
      <c r="V14" s="14"/>
      <c r="W14" s="15"/>
      <c r="X14" s="14"/>
      <c r="Y14" s="15"/>
      <c r="Z14" s="14"/>
      <c r="AA14" s="15"/>
      <c r="AB14" s="14"/>
      <c r="AC14" s="49"/>
    </row>
    <row r="15" spans="2:30" s="28" customFormat="1" ht="16" customHeight="1" x14ac:dyDescent="0.15">
      <c r="B15" s="29" t="s">
        <v>16</v>
      </c>
      <c r="C15" s="40"/>
      <c r="D15" s="30"/>
      <c r="E15" s="41"/>
      <c r="F15" s="30"/>
      <c r="G15" s="41"/>
      <c r="H15" s="30"/>
      <c r="I15" s="41"/>
      <c r="J15" s="30"/>
      <c r="K15" s="41"/>
      <c r="L15" s="30"/>
      <c r="M15" s="41"/>
      <c r="N15" s="30"/>
      <c r="O15" s="41"/>
      <c r="P15" s="30"/>
      <c r="Q15" s="41"/>
      <c r="R15" s="30"/>
      <c r="S15" s="41"/>
      <c r="T15" s="30"/>
      <c r="U15" s="41"/>
      <c r="V15" s="30"/>
      <c r="W15" s="41"/>
      <c r="X15" s="30"/>
      <c r="Y15" s="41"/>
      <c r="Z15" s="30"/>
      <c r="AA15" s="41"/>
      <c r="AB15" s="30"/>
      <c r="AC15" s="50"/>
    </row>
    <row r="16" spans="2:30" s="28" customFormat="1" ht="16" customHeight="1" x14ac:dyDescent="0.15">
      <c r="B16" s="44"/>
      <c r="C16" s="45"/>
      <c r="D16" s="46"/>
      <c r="E16" s="37" t="str">
        <f t="shared" ref="E16:E19" si="15">IF(D6=0,"-",(D16*100)/D6)</f>
        <v>-</v>
      </c>
      <c r="F16" s="46"/>
      <c r="G16" s="37" t="str">
        <f t="shared" ref="G16:G19" si="16">IF(F6=0,"-",(F16*100)/F6)</f>
        <v>-</v>
      </c>
      <c r="H16" s="46"/>
      <c r="I16" s="37">
        <f t="shared" ref="I16:I19" si="17">IF(H6=0,"-",(H16*100)/H6)</f>
        <v>0</v>
      </c>
      <c r="J16" s="46"/>
      <c r="K16" s="37">
        <f t="shared" ref="K16:K19" si="18">IF(J6=0,"-",(J16*100)/J6)</f>
        <v>0</v>
      </c>
      <c r="L16" s="46"/>
      <c r="M16" s="37">
        <f t="shared" ref="M16:M19" si="19">IF(L6=0,"-",(L16*100)/L6)</f>
        <v>0</v>
      </c>
      <c r="N16" s="46"/>
      <c r="O16" s="37">
        <f t="shared" ref="O16:O19" si="20">IF(N6=0,"-",(N16*100)/N6)</f>
        <v>0</v>
      </c>
      <c r="P16" s="46"/>
      <c r="Q16" s="37">
        <f t="shared" ref="Q16:Q19" si="21">IF(P6=0,"-",(P16*100)/P6)</f>
        <v>0</v>
      </c>
      <c r="R16" s="46"/>
      <c r="S16" s="37">
        <f t="shared" ref="S16:S19" si="22">IF(R6=0,"-",(R16*100)/R6)</f>
        <v>0</v>
      </c>
      <c r="T16" s="46"/>
      <c r="U16" s="37" t="str">
        <f t="shared" ref="U16:U19" si="23">IF(T6=0,"-",(T16*100)/T6)</f>
        <v>-</v>
      </c>
      <c r="V16" s="46"/>
      <c r="W16" s="37" t="str">
        <f t="shared" ref="W16:W19" si="24">IF(V6=0,"-",(V16*100)/V6)</f>
        <v>-</v>
      </c>
      <c r="X16" s="46"/>
      <c r="Y16" s="37" t="str">
        <f t="shared" ref="Y16:Y19" si="25">IF(X6=0,"-",(X16*100)/X6)</f>
        <v>-</v>
      </c>
      <c r="Z16" s="46"/>
      <c r="AA16" s="37" t="str">
        <f t="shared" ref="AA16:AA19" si="26">IF(Z6=0,"-",(Z16*100)/Z6)</f>
        <v>-</v>
      </c>
      <c r="AB16" s="46">
        <f t="shared" ref="AB16:AB19" si="27">Z16+X16+V16+T16+R16+P16+N16+L16+J16+H16+F16+D16</f>
        <v>0</v>
      </c>
      <c r="AC16" s="48">
        <f>IF(AB6=0,"-",(AB16*100)/AB6)</f>
        <v>0</v>
      </c>
    </row>
    <row r="17" spans="2:30" s="28" customFormat="1" ht="16" customHeight="1" x14ac:dyDescent="0.15">
      <c r="B17" s="34"/>
      <c r="C17" s="35"/>
      <c r="D17" s="36"/>
      <c r="E17" s="37" t="str">
        <f t="shared" si="15"/>
        <v>-</v>
      </c>
      <c r="F17" s="36"/>
      <c r="G17" s="37" t="str">
        <f t="shared" si="16"/>
        <v>-</v>
      </c>
      <c r="H17" s="36"/>
      <c r="I17" s="37" t="str">
        <f t="shared" si="17"/>
        <v>-</v>
      </c>
      <c r="J17" s="36"/>
      <c r="K17" s="37" t="str">
        <f t="shared" si="18"/>
        <v>-</v>
      </c>
      <c r="L17" s="36"/>
      <c r="M17" s="37" t="str">
        <f t="shared" si="19"/>
        <v>-</v>
      </c>
      <c r="N17" s="36"/>
      <c r="O17" s="37" t="str">
        <f t="shared" si="20"/>
        <v>-</v>
      </c>
      <c r="P17" s="36"/>
      <c r="Q17" s="37" t="str">
        <f t="shared" si="21"/>
        <v>-</v>
      </c>
      <c r="R17" s="36"/>
      <c r="S17" s="37" t="str">
        <f t="shared" si="22"/>
        <v>-</v>
      </c>
      <c r="T17" s="36"/>
      <c r="U17" s="37" t="str">
        <f t="shared" si="23"/>
        <v>-</v>
      </c>
      <c r="V17" s="36"/>
      <c r="W17" s="37" t="str">
        <f t="shared" si="24"/>
        <v>-</v>
      </c>
      <c r="X17" s="36"/>
      <c r="Y17" s="37" t="str">
        <f t="shared" si="25"/>
        <v>-</v>
      </c>
      <c r="Z17" s="36"/>
      <c r="AA17" s="37" t="str">
        <f t="shared" si="26"/>
        <v>-</v>
      </c>
      <c r="AB17" s="46">
        <f t="shared" si="27"/>
        <v>0</v>
      </c>
      <c r="AC17" s="48">
        <f>IF(AB6=0,"-",(AB17*100)/AB6)</f>
        <v>0</v>
      </c>
    </row>
    <row r="18" spans="2:30" s="28" customFormat="1" ht="16" customHeight="1" x14ac:dyDescent="0.15">
      <c r="B18" s="44"/>
      <c r="C18" s="45"/>
      <c r="D18" s="46"/>
      <c r="E18" s="37" t="str">
        <f t="shared" si="15"/>
        <v>-</v>
      </c>
      <c r="F18" s="46"/>
      <c r="G18" s="37" t="str">
        <f t="shared" si="16"/>
        <v>-</v>
      </c>
      <c r="H18" s="46"/>
      <c r="I18" s="37" t="str">
        <f t="shared" si="17"/>
        <v>-</v>
      </c>
      <c r="J18" s="46"/>
      <c r="K18" s="37" t="str">
        <f t="shared" si="18"/>
        <v>-</v>
      </c>
      <c r="L18" s="46"/>
      <c r="M18" s="37" t="str">
        <f t="shared" si="19"/>
        <v>-</v>
      </c>
      <c r="N18" s="46"/>
      <c r="O18" s="37" t="str">
        <f t="shared" si="20"/>
        <v>-</v>
      </c>
      <c r="P18" s="46"/>
      <c r="Q18" s="37" t="str">
        <f t="shared" si="21"/>
        <v>-</v>
      </c>
      <c r="R18" s="46"/>
      <c r="S18" s="37" t="str">
        <f t="shared" si="22"/>
        <v>-</v>
      </c>
      <c r="T18" s="46"/>
      <c r="U18" s="37" t="str">
        <f t="shared" si="23"/>
        <v>-</v>
      </c>
      <c r="V18" s="46"/>
      <c r="W18" s="37" t="str">
        <f t="shared" si="24"/>
        <v>-</v>
      </c>
      <c r="X18" s="46"/>
      <c r="Y18" s="37" t="str">
        <f t="shared" si="25"/>
        <v>-</v>
      </c>
      <c r="Z18" s="46"/>
      <c r="AA18" s="37" t="str">
        <f t="shared" si="26"/>
        <v>-</v>
      </c>
      <c r="AB18" s="46">
        <f t="shared" si="27"/>
        <v>0</v>
      </c>
      <c r="AC18" s="48">
        <f>IF(AB6=0,"-",(AB18*100)/AB6)</f>
        <v>0</v>
      </c>
    </row>
    <row r="19" spans="2:30" s="28" customFormat="1" ht="16" customHeight="1" x14ac:dyDescent="0.15">
      <c r="B19" s="34"/>
      <c r="C19" s="35"/>
      <c r="D19" s="36"/>
      <c r="E19" s="37" t="str">
        <f t="shared" si="15"/>
        <v>-</v>
      </c>
      <c r="F19" s="36"/>
      <c r="G19" s="37" t="str">
        <f t="shared" si="16"/>
        <v>-</v>
      </c>
      <c r="H19" s="36"/>
      <c r="I19" s="37" t="str">
        <f t="shared" si="17"/>
        <v>-</v>
      </c>
      <c r="J19" s="36"/>
      <c r="K19" s="37" t="str">
        <f t="shared" si="18"/>
        <v>-</v>
      </c>
      <c r="L19" s="36"/>
      <c r="M19" s="37" t="str">
        <f t="shared" si="19"/>
        <v>-</v>
      </c>
      <c r="N19" s="36"/>
      <c r="O19" s="37" t="str">
        <f t="shared" si="20"/>
        <v>-</v>
      </c>
      <c r="P19" s="36"/>
      <c r="Q19" s="37" t="str">
        <f t="shared" si="21"/>
        <v>-</v>
      </c>
      <c r="R19" s="36"/>
      <c r="S19" s="37" t="str">
        <f t="shared" si="22"/>
        <v>-</v>
      </c>
      <c r="T19" s="36"/>
      <c r="U19" s="37" t="str">
        <f t="shared" si="23"/>
        <v>-</v>
      </c>
      <c r="V19" s="36"/>
      <c r="W19" s="37" t="str">
        <f t="shared" si="24"/>
        <v>-</v>
      </c>
      <c r="X19" s="36"/>
      <c r="Y19" s="37" t="str">
        <f t="shared" si="25"/>
        <v>-</v>
      </c>
      <c r="Z19" s="36"/>
      <c r="AA19" s="37" t="str">
        <f t="shared" si="26"/>
        <v>-</v>
      </c>
      <c r="AB19" s="46">
        <f t="shared" si="27"/>
        <v>0</v>
      </c>
      <c r="AC19" s="48">
        <f>IF(AB6=0,"-",(AB19*100)/AB6)</f>
        <v>0</v>
      </c>
    </row>
    <row r="20" spans="2:30" s="28" customFormat="1" ht="16" customHeight="1" x14ac:dyDescent="0.15">
      <c r="B20" s="38" t="s">
        <v>17</v>
      </c>
      <c r="C20" s="35"/>
      <c r="D20" s="39">
        <f>SUM(D16:D19)</f>
        <v>0</v>
      </c>
      <c r="E20" s="37" t="str">
        <f>IF(D13=0,"-",(D20*100)/D13)</f>
        <v>-</v>
      </c>
      <c r="F20" s="39">
        <f>SUM(F16:F19)</f>
        <v>0</v>
      </c>
      <c r="G20" s="37" t="str">
        <f>IF(F13=0,"-",(F20*100)/F13)</f>
        <v>-</v>
      </c>
      <c r="H20" s="39">
        <f>SUM(H16:H19)</f>
        <v>0</v>
      </c>
      <c r="I20" s="37">
        <f>IF(H13=0,"-",(H20*100)/H13)</f>
        <v>0</v>
      </c>
      <c r="J20" s="39">
        <f>SUM(J16:J19)</f>
        <v>0</v>
      </c>
      <c r="K20" s="37">
        <f>IF(J13=0,"-",(J20*100)/J13)</f>
        <v>0</v>
      </c>
      <c r="L20" s="39">
        <f>SUM(L16:L19)</f>
        <v>0</v>
      </c>
      <c r="M20" s="37">
        <f>IF(L13=0,"-",(L20*100)/L13)</f>
        <v>0</v>
      </c>
      <c r="N20" s="39">
        <f>SUM(N16:N19)</f>
        <v>0</v>
      </c>
      <c r="O20" s="37">
        <f>IF(N13=0,"-",(N20*100)/N13)</f>
        <v>0</v>
      </c>
      <c r="P20" s="39">
        <f>SUM(P16:P19)</f>
        <v>0</v>
      </c>
      <c r="Q20" s="37">
        <f>IF(P13=0,"-",(P20*100)/P13)</f>
        <v>0</v>
      </c>
      <c r="R20" s="39">
        <f>SUM(R16:R19)</f>
        <v>0</v>
      </c>
      <c r="S20" s="37">
        <f>IF(R13=0,"-",(R20*100)/R13)</f>
        <v>0</v>
      </c>
      <c r="T20" s="39">
        <f>SUM(T16:T19)</f>
        <v>0</v>
      </c>
      <c r="U20" s="37" t="str">
        <f>IF(T13=0,"-",(T20*100)/T13)</f>
        <v>-</v>
      </c>
      <c r="V20" s="39">
        <f>SUM(V16:V19)</f>
        <v>0</v>
      </c>
      <c r="W20" s="37" t="str">
        <f>IF(V13=0,"-",(V20*100)/V13)</f>
        <v>-</v>
      </c>
      <c r="X20" s="39">
        <f>SUM(X16:X19)</f>
        <v>0</v>
      </c>
      <c r="Y20" s="37" t="str">
        <f>IF(X13=0,"-",(X20*100)/X13)</f>
        <v>-</v>
      </c>
      <c r="Z20" s="39">
        <f>SUM(Z16:Z19)</f>
        <v>0</v>
      </c>
      <c r="AA20" s="37" t="str">
        <f>IF(Z13=0,"-",(Z20*100)/Z13)</f>
        <v>-</v>
      </c>
      <c r="AB20" s="39">
        <f>SUM(AB16:AB19)</f>
        <v>0</v>
      </c>
      <c r="AC20" s="48">
        <f>IF(AB13=0,"-",(AB20*100)/AB13)</f>
        <v>0</v>
      </c>
      <c r="AD20" s="43"/>
    </row>
    <row r="21" spans="2:30" s="11" customFormat="1" ht="8.25" customHeight="1" x14ac:dyDescent="0.15">
      <c r="B21" s="16"/>
      <c r="C21" s="17"/>
      <c r="D21" s="17"/>
      <c r="E21" s="18"/>
      <c r="F21" s="17"/>
      <c r="G21" s="18"/>
      <c r="H21" s="17"/>
      <c r="I21" s="18"/>
      <c r="J21" s="17"/>
      <c r="K21" s="18"/>
      <c r="L21" s="17"/>
      <c r="M21" s="18"/>
      <c r="N21" s="17"/>
      <c r="O21" s="18"/>
      <c r="P21" s="17"/>
      <c r="Q21" s="18"/>
      <c r="R21" s="17"/>
      <c r="S21" s="18"/>
      <c r="T21" s="17"/>
      <c r="U21" s="18"/>
      <c r="V21" s="17"/>
      <c r="W21" s="18"/>
      <c r="X21" s="17"/>
      <c r="Y21" s="18"/>
      <c r="Z21" s="17"/>
      <c r="AA21" s="18"/>
      <c r="AB21" s="17"/>
      <c r="AC21" s="51"/>
    </row>
    <row r="22" spans="2:30" s="28" customFormat="1" ht="16" customHeight="1" x14ac:dyDescent="0.15">
      <c r="B22" s="47" t="s">
        <v>18</v>
      </c>
      <c r="C22" s="45"/>
      <c r="D22" s="39">
        <f>D13-D20</f>
        <v>0</v>
      </c>
      <c r="E22" s="37" t="str">
        <f>IF(D13=0,"-",(D22*100)/D13)</f>
        <v>-</v>
      </c>
      <c r="F22" s="39">
        <f>F13-F20</f>
        <v>0</v>
      </c>
      <c r="G22" s="37" t="str">
        <f>IF(F13=0,"-",(F22*100)/F13)</f>
        <v>-</v>
      </c>
      <c r="H22" s="39">
        <f>H13-H20</f>
        <v>83181818</v>
      </c>
      <c r="I22" s="37">
        <f>IF(H13=0,"-",(H22*100)/H13)</f>
        <v>100</v>
      </c>
      <c r="J22" s="39">
        <f>J13-J20</f>
        <v>170000000</v>
      </c>
      <c r="K22" s="37">
        <f>IF(J13=0,"-",(J22*100)/J13)</f>
        <v>100</v>
      </c>
      <c r="L22" s="39">
        <f>L13-L20</f>
        <v>338000000</v>
      </c>
      <c r="M22" s="37">
        <f>IF(L13=0,"-",(L22*100)/L13)</f>
        <v>100</v>
      </c>
      <c r="N22" s="39">
        <f>N13-N20</f>
        <v>77181818</v>
      </c>
      <c r="O22" s="37">
        <f>IF(N13=0,"-",(N22*100)/N13)</f>
        <v>100</v>
      </c>
      <c r="P22" s="39">
        <f>P13-P20</f>
        <v>103000000</v>
      </c>
      <c r="Q22" s="37">
        <f>IF(P13=0,"-",(P22*100)/P13)</f>
        <v>100</v>
      </c>
      <c r="R22" s="39">
        <f>R13-R20</f>
        <v>15000000</v>
      </c>
      <c r="S22" s="37">
        <f>IF(R13=0,"-",(R22*100)/R13)</f>
        <v>100</v>
      </c>
      <c r="T22" s="39">
        <f>T13-T20</f>
        <v>0</v>
      </c>
      <c r="U22" s="37" t="str">
        <f>IF(T13=0,"-",(T22*100)/T13)</f>
        <v>-</v>
      </c>
      <c r="V22" s="39">
        <f>V13-V20</f>
        <v>0</v>
      </c>
      <c r="W22" s="37" t="str">
        <f>IF(V13=0,"-",(V22*100)/V13)</f>
        <v>-</v>
      </c>
      <c r="X22" s="39">
        <f>X13-X20</f>
        <v>0</v>
      </c>
      <c r="Y22" s="37" t="str">
        <f>IF(X13=0,"-",(X22*100)/X13)</f>
        <v>-</v>
      </c>
      <c r="Z22" s="39">
        <f>Z13-Z20</f>
        <v>0</v>
      </c>
      <c r="AA22" s="37" t="str">
        <f>IF(Z13=0,"-",(Z22*100)/Z13)</f>
        <v>-</v>
      </c>
      <c r="AB22" s="39">
        <f>AB13-AB20</f>
        <v>786363636</v>
      </c>
      <c r="AC22" s="48">
        <f>IF(AB13=0,"-",(AB22*100)/AB13)</f>
        <v>100</v>
      </c>
    </row>
    <row r="23" spans="2:30" s="11" customFormat="1" ht="8" customHeight="1" x14ac:dyDescent="0.15">
      <c r="B23" s="19"/>
      <c r="C23" s="14"/>
      <c r="D23" s="14"/>
      <c r="E23" s="15"/>
      <c r="F23" s="14"/>
      <c r="G23" s="15"/>
      <c r="H23" s="14"/>
      <c r="I23" s="15"/>
      <c r="J23" s="14"/>
      <c r="K23" s="15"/>
      <c r="L23" s="14"/>
      <c r="M23" s="15"/>
      <c r="N23" s="14"/>
      <c r="O23" s="15"/>
      <c r="P23" s="14"/>
      <c r="Q23" s="15"/>
      <c r="R23" s="14"/>
      <c r="S23" s="15"/>
      <c r="T23" s="14"/>
      <c r="U23" s="15"/>
      <c r="V23" s="14"/>
      <c r="W23" s="15"/>
      <c r="X23" s="14"/>
      <c r="Y23" s="15"/>
      <c r="Z23" s="14"/>
      <c r="AA23" s="15"/>
      <c r="AB23" s="14"/>
      <c r="AC23" s="49"/>
    </row>
    <row r="24" spans="2:30" s="28" customFormat="1" ht="16" customHeight="1" x14ac:dyDescent="0.15">
      <c r="B24" s="29" t="s">
        <v>19</v>
      </c>
      <c r="C24" s="30"/>
      <c r="D24" s="30"/>
      <c r="E24" s="41"/>
      <c r="F24" s="30"/>
      <c r="G24" s="41"/>
      <c r="H24" s="30"/>
      <c r="I24" s="41"/>
      <c r="J24" s="30"/>
      <c r="K24" s="41"/>
      <c r="L24" s="30"/>
      <c r="M24" s="41"/>
      <c r="N24" s="30"/>
      <c r="O24" s="41"/>
      <c r="P24" s="30"/>
      <c r="Q24" s="41"/>
      <c r="R24" s="30"/>
      <c r="S24" s="41"/>
      <c r="T24" s="30"/>
      <c r="U24" s="41"/>
      <c r="V24" s="30"/>
      <c r="W24" s="41"/>
      <c r="X24" s="30"/>
      <c r="Y24" s="41"/>
      <c r="Z24" s="30"/>
      <c r="AA24" s="41"/>
      <c r="AB24" s="30"/>
      <c r="AC24" s="50"/>
    </row>
    <row r="25" spans="2:30" s="28" customFormat="1" ht="19" customHeight="1" x14ac:dyDescent="0.15">
      <c r="B25" s="44" t="s">
        <v>32</v>
      </c>
      <c r="C25" s="45"/>
      <c r="D25" s="46"/>
      <c r="E25" s="37" t="str">
        <f>IF($D$13=0,"-",(D25*100)/$D$13)</f>
        <v>-</v>
      </c>
      <c r="F25" s="46"/>
      <c r="G25" s="37" t="str">
        <f>IF(F$13=0,"-",(F25*100)/F$13)</f>
        <v>-</v>
      </c>
      <c r="H25" s="46"/>
      <c r="I25" s="37">
        <f>IF(H$13=0,"-",(H25*100)/H$13)</f>
        <v>0</v>
      </c>
      <c r="J25" s="46"/>
      <c r="K25" s="37">
        <f>IF(J$13=0,"-",(J25*100)/J$13)</f>
        <v>0</v>
      </c>
      <c r="L25" s="46"/>
      <c r="M25" s="37">
        <f>IF(L$13=0,"-",(L25*100)/L$13)</f>
        <v>0</v>
      </c>
      <c r="N25" s="46"/>
      <c r="O25" s="37">
        <f>IF(N$13=0,"-",(N25*100)/N$13)</f>
        <v>0</v>
      </c>
      <c r="P25" s="46"/>
      <c r="Q25" s="37">
        <f>IF(P$13=0,"-",(P25*100)/P$13)</f>
        <v>0</v>
      </c>
      <c r="R25" s="46"/>
      <c r="S25" s="37">
        <f>IF(R$13=0,"-",(R25*100)/R$13)</f>
        <v>0</v>
      </c>
      <c r="T25" s="46"/>
      <c r="U25" s="37" t="str">
        <f>IF(T$13=0,"-",(T25*100)/T$13)</f>
        <v>-</v>
      </c>
      <c r="V25" s="46"/>
      <c r="W25" s="37" t="str">
        <f>IF(V$13=0,"-",(V25*100)/V$13)</f>
        <v>-</v>
      </c>
      <c r="X25" s="46"/>
      <c r="Y25" s="37" t="str">
        <f>IF(X$13=0,"-",(X25*100)/X$13)</f>
        <v>-</v>
      </c>
      <c r="Z25" s="46"/>
      <c r="AA25" s="37" t="str">
        <f>IF(Z$13=0,"-",(Z25*100)/Z$13)</f>
        <v>-</v>
      </c>
      <c r="AB25" s="46">
        <f>Z25+X25+V25+T25+R25+P25+N25+L25+J25+H25+F25+D25</f>
        <v>0</v>
      </c>
      <c r="AC25" s="48">
        <f>IF(AB$13=0,"-",(AB25*100)/AB$13)</f>
        <v>0</v>
      </c>
    </row>
    <row r="26" spans="2:30" s="28" customFormat="1" ht="19" customHeight="1" x14ac:dyDescent="0.15">
      <c r="B26" s="34" t="s">
        <v>33</v>
      </c>
      <c r="C26" s="35"/>
      <c r="D26" s="36"/>
      <c r="E26" s="37" t="str">
        <f>IF($D$13=0,"-",(D26*100)/$D$13)</f>
        <v>-</v>
      </c>
      <c r="F26" s="36"/>
      <c r="G26" s="37" t="str">
        <f t="shared" ref="G26:G44" si="28">IF(F$13=0,"-",(F26*100)/F$13)</f>
        <v>-</v>
      </c>
      <c r="H26" s="36"/>
      <c r="I26" s="37">
        <f t="shared" ref="I26:I44" si="29">IF(H$13=0,"-",(H26*100)/H$13)</f>
        <v>0</v>
      </c>
      <c r="J26" s="36"/>
      <c r="K26" s="37">
        <f t="shared" ref="K26:K44" si="30">IF(J$13=0,"-",(J26*100)/J$13)</f>
        <v>0</v>
      </c>
      <c r="L26" s="36"/>
      <c r="M26" s="37">
        <f t="shared" ref="M26:M44" si="31">IF(L$13=0,"-",(L26*100)/L$13)</f>
        <v>0</v>
      </c>
      <c r="N26" s="36"/>
      <c r="O26" s="37">
        <f t="shared" ref="O26:O44" si="32">IF(N$13=0,"-",(N26*100)/N$13)</f>
        <v>0</v>
      </c>
      <c r="P26" s="36"/>
      <c r="Q26" s="37">
        <f t="shared" ref="Q26:Q44" si="33">IF(P$13=0,"-",(P26*100)/P$13)</f>
        <v>0</v>
      </c>
      <c r="R26" s="36"/>
      <c r="S26" s="37">
        <f t="shared" ref="S26:S44" si="34">IF(R$13=0,"-",(R26*100)/R$13)</f>
        <v>0</v>
      </c>
      <c r="T26" s="36"/>
      <c r="U26" s="37" t="str">
        <f t="shared" ref="U26:U44" si="35">IF(T$13=0,"-",(T26*100)/T$13)</f>
        <v>-</v>
      </c>
      <c r="V26" s="36"/>
      <c r="W26" s="37" t="str">
        <f t="shared" ref="W26:W44" si="36">IF(V$13=0,"-",(V26*100)/V$13)</f>
        <v>-</v>
      </c>
      <c r="X26" s="36"/>
      <c r="Y26" s="37" t="str">
        <f t="shared" ref="Y26:Y44" si="37">IF(X$13=0,"-",(X26*100)/X$13)</f>
        <v>-</v>
      </c>
      <c r="Z26" s="36"/>
      <c r="AA26" s="37" t="str">
        <f t="shared" ref="AA26:AA44" si="38">IF(Z$13=0,"-",(Z26*100)/Z$13)</f>
        <v>-</v>
      </c>
      <c r="AB26" s="46">
        <f t="shared" ref="AB26:AB42" si="39">Z26+X26+V26+T26+R26+P26+N26+L26+J26+H26+F26+D26</f>
        <v>0</v>
      </c>
      <c r="AC26" s="48">
        <f t="shared" ref="AC26:AC44" si="40">IF(AB$13=0,"-",(AB26*100)/AB$13)</f>
        <v>0</v>
      </c>
    </row>
    <row r="27" spans="2:30" s="28" customFormat="1" ht="19" customHeight="1" x14ac:dyDescent="0.15">
      <c r="B27" s="44" t="s">
        <v>34</v>
      </c>
      <c r="C27" s="45"/>
      <c r="D27" s="46"/>
      <c r="E27" s="37" t="str">
        <f t="shared" ref="E27:E44" si="41">IF($D$13=0,"-",(D27*100)/$D$13)</f>
        <v>-</v>
      </c>
      <c r="F27" s="46"/>
      <c r="G27" s="37" t="str">
        <f t="shared" si="28"/>
        <v>-</v>
      </c>
      <c r="H27" s="46"/>
      <c r="I27" s="37">
        <f t="shared" si="29"/>
        <v>0</v>
      </c>
      <c r="J27" s="46"/>
      <c r="K27" s="37">
        <f t="shared" si="30"/>
        <v>0</v>
      </c>
      <c r="L27" s="46"/>
      <c r="M27" s="37">
        <f t="shared" si="31"/>
        <v>0</v>
      </c>
      <c r="N27" s="46"/>
      <c r="O27" s="37">
        <f t="shared" si="32"/>
        <v>0</v>
      </c>
      <c r="P27" s="46"/>
      <c r="Q27" s="37">
        <f t="shared" si="33"/>
        <v>0</v>
      </c>
      <c r="R27" s="46"/>
      <c r="S27" s="37">
        <f t="shared" si="34"/>
        <v>0</v>
      </c>
      <c r="T27" s="46"/>
      <c r="U27" s="37" t="str">
        <f t="shared" si="35"/>
        <v>-</v>
      </c>
      <c r="V27" s="46"/>
      <c r="W27" s="37" t="str">
        <f t="shared" si="36"/>
        <v>-</v>
      </c>
      <c r="X27" s="46"/>
      <c r="Y27" s="37" t="str">
        <f t="shared" si="37"/>
        <v>-</v>
      </c>
      <c r="Z27" s="46"/>
      <c r="AA27" s="37" t="str">
        <f t="shared" si="38"/>
        <v>-</v>
      </c>
      <c r="AB27" s="46">
        <f t="shared" si="39"/>
        <v>0</v>
      </c>
      <c r="AC27" s="48">
        <f t="shared" si="40"/>
        <v>0</v>
      </c>
    </row>
    <row r="28" spans="2:30" s="28" customFormat="1" ht="19" customHeight="1" x14ac:dyDescent="0.15">
      <c r="B28" s="34" t="s">
        <v>35</v>
      </c>
      <c r="C28" s="35"/>
      <c r="D28" s="36"/>
      <c r="E28" s="37" t="str">
        <f t="shared" si="41"/>
        <v>-</v>
      </c>
      <c r="F28" s="36"/>
      <c r="G28" s="37" t="str">
        <f t="shared" si="28"/>
        <v>-</v>
      </c>
      <c r="H28" s="46"/>
      <c r="I28" s="37">
        <f t="shared" si="29"/>
        <v>0</v>
      </c>
      <c r="J28" s="36"/>
      <c r="K28" s="37">
        <f t="shared" si="30"/>
        <v>0</v>
      </c>
      <c r="L28" s="36"/>
      <c r="M28" s="37">
        <f t="shared" si="31"/>
        <v>0</v>
      </c>
      <c r="N28" s="36"/>
      <c r="O28" s="37">
        <f t="shared" si="32"/>
        <v>0</v>
      </c>
      <c r="P28" s="36"/>
      <c r="Q28" s="37">
        <f t="shared" si="33"/>
        <v>0</v>
      </c>
      <c r="R28" s="36"/>
      <c r="S28" s="37">
        <f t="shared" si="34"/>
        <v>0</v>
      </c>
      <c r="T28" s="36"/>
      <c r="U28" s="37" t="str">
        <f t="shared" si="35"/>
        <v>-</v>
      </c>
      <c r="V28" s="36"/>
      <c r="W28" s="37" t="str">
        <f t="shared" si="36"/>
        <v>-</v>
      </c>
      <c r="X28" s="36"/>
      <c r="Y28" s="37" t="str">
        <f t="shared" si="37"/>
        <v>-</v>
      </c>
      <c r="Z28" s="36"/>
      <c r="AA28" s="37" t="str">
        <f t="shared" si="38"/>
        <v>-</v>
      </c>
      <c r="AB28" s="46">
        <f t="shared" si="39"/>
        <v>0</v>
      </c>
      <c r="AC28" s="48">
        <f t="shared" si="40"/>
        <v>0</v>
      </c>
    </row>
    <row r="29" spans="2:30" s="28" customFormat="1" ht="19" customHeight="1" x14ac:dyDescent="0.15">
      <c r="B29" s="44" t="s">
        <v>36</v>
      </c>
      <c r="C29" s="45"/>
      <c r="D29" s="46"/>
      <c r="E29" s="37" t="str">
        <f t="shared" si="41"/>
        <v>-</v>
      </c>
      <c r="F29" s="46"/>
      <c r="G29" s="37" t="str">
        <f t="shared" si="28"/>
        <v>-</v>
      </c>
      <c r="H29" s="46"/>
      <c r="I29" s="37">
        <f t="shared" si="29"/>
        <v>0</v>
      </c>
      <c r="J29" s="46"/>
      <c r="K29" s="37">
        <f t="shared" si="30"/>
        <v>0</v>
      </c>
      <c r="L29" s="46"/>
      <c r="M29" s="37">
        <f t="shared" si="31"/>
        <v>0</v>
      </c>
      <c r="N29" s="46"/>
      <c r="O29" s="37">
        <f t="shared" si="32"/>
        <v>0</v>
      </c>
      <c r="P29" s="46"/>
      <c r="Q29" s="37">
        <f t="shared" si="33"/>
        <v>0</v>
      </c>
      <c r="R29" s="46"/>
      <c r="S29" s="37">
        <f t="shared" si="34"/>
        <v>0</v>
      </c>
      <c r="T29" s="46"/>
      <c r="U29" s="37" t="str">
        <f t="shared" si="35"/>
        <v>-</v>
      </c>
      <c r="V29" s="46"/>
      <c r="W29" s="37" t="str">
        <f t="shared" si="36"/>
        <v>-</v>
      </c>
      <c r="X29" s="46"/>
      <c r="Y29" s="37" t="str">
        <f t="shared" si="37"/>
        <v>-</v>
      </c>
      <c r="Z29" s="46"/>
      <c r="AA29" s="37" t="str">
        <f t="shared" si="38"/>
        <v>-</v>
      </c>
      <c r="AB29" s="46">
        <f t="shared" si="39"/>
        <v>0</v>
      </c>
      <c r="AC29" s="48">
        <f t="shared" si="40"/>
        <v>0</v>
      </c>
    </row>
    <row r="30" spans="2:30" s="28" customFormat="1" ht="19" customHeight="1" x14ac:dyDescent="0.15">
      <c r="B30" s="34" t="s">
        <v>37</v>
      </c>
      <c r="C30" s="35"/>
      <c r="D30" s="36"/>
      <c r="E30" s="37" t="str">
        <f t="shared" si="41"/>
        <v>-</v>
      </c>
      <c r="F30" s="36"/>
      <c r="G30" s="37" t="str">
        <f t="shared" si="28"/>
        <v>-</v>
      </c>
      <c r="H30" s="36"/>
      <c r="I30" s="37">
        <f t="shared" si="29"/>
        <v>0</v>
      </c>
      <c r="J30" s="36"/>
      <c r="K30" s="37">
        <f t="shared" si="30"/>
        <v>0</v>
      </c>
      <c r="L30" s="36"/>
      <c r="M30" s="37">
        <f t="shared" si="31"/>
        <v>0</v>
      </c>
      <c r="N30" s="36"/>
      <c r="O30" s="37">
        <f t="shared" si="32"/>
        <v>0</v>
      </c>
      <c r="P30" s="36"/>
      <c r="Q30" s="37">
        <f t="shared" si="33"/>
        <v>0</v>
      </c>
      <c r="R30" s="36"/>
      <c r="S30" s="37">
        <f t="shared" si="34"/>
        <v>0</v>
      </c>
      <c r="T30" s="36"/>
      <c r="U30" s="37" t="str">
        <f t="shared" si="35"/>
        <v>-</v>
      </c>
      <c r="V30" s="36"/>
      <c r="W30" s="37" t="str">
        <f t="shared" si="36"/>
        <v>-</v>
      </c>
      <c r="X30" s="36"/>
      <c r="Y30" s="37" t="str">
        <f t="shared" si="37"/>
        <v>-</v>
      </c>
      <c r="Z30" s="36"/>
      <c r="AA30" s="37" t="str">
        <f t="shared" si="38"/>
        <v>-</v>
      </c>
      <c r="AB30" s="46">
        <f t="shared" si="39"/>
        <v>0</v>
      </c>
      <c r="AC30" s="48">
        <f t="shared" si="40"/>
        <v>0</v>
      </c>
    </row>
    <row r="31" spans="2:30" s="28" customFormat="1" ht="19" customHeight="1" x14ac:dyDescent="0.15">
      <c r="B31" s="44" t="s">
        <v>38</v>
      </c>
      <c r="C31" s="45"/>
      <c r="D31" s="46"/>
      <c r="E31" s="37" t="str">
        <f t="shared" si="41"/>
        <v>-</v>
      </c>
      <c r="F31" s="46"/>
      <c r="G31" s="37" t="str">
        <f t="shared" si="28"/>
        <v>-</v>
      </c>
      <c r="H31" s="46"/>
      <c r="I31" s="37">
        <f t="shared" si="29"/>
        <v>0</v>
      </c>
      <c r="J31" s="46"/>
      <c r="K31" s="37">
        <f t="shared" si="30"/>
        <v>0</v>
      </c>
      <c r="L31" s="46"/>
      <c r="M31" s="37">
        <f t="shared" si="31"/>
        <v>0</v>
      </c>
      <c r="N31" s="46"/>
      <c r="O31" s="37">
        <f t="shared" si="32"/>
        <v>0</v>
      </c>
      <c r="P31" s="46"/>
      <c r="Q31" s="37">
        <f t="shared" si="33"/>
        <v>0</v>
      </c>
      <c r="R31" s="46"/>
      <c r="S31" s="37">
        <f t="shared" si="34"/>
        <v>0</v>
      </c>
      <c r="T31" s="46"/>
      <c r="U31" s="37" t="str">
        <f t="shared" si="35"/>
        <v>-</v>
      </c>
      <c r="V31" s="46"/>
      <c r="W31" s="37" t="str">
        <f t="shared" si="36"/>
        <v>-</v>
      </c>
      <c r="X31" s="46"/>
      <c r="Y31" s="37" t="str">
        <f t="shared" si="37"/>
        <v>-</v>
      </c>
      <c r="Z31" s="46"/>
      <c r="AA31" s="37" t="str">
        <f t="shared" si="38"/>
        <v>-</v>
      </c>
      <c r="AB31" s="46">
        <f t="shared" si="39"/>
        <v>0</v>
      </c>
      <c r="AC31" s="48">
        <f t="shared" si="40"/>
        <v>0</v>
      </c>
    </row>
    <row r="32" spans="2:30" s="28" customFormat="1" ht="19" customHeight="1" x14ac:dyDescent="0.15">
      <c r="B32" s="34"/>
      <c r="C32" s="35"/>
      <c r="D32" s="36"/>
      <c r="E32" s="37" t="str">
        <f t="shared" si="41"/>
        <v>-</v>
      </c>
      <c r="F32" s="36"/>
      <c r="G32" s="37" t="str">
        <f t="shared" si="28"/>
        <v>-</v>
      </c>
      <c r="H32" s="36"/>
      <c r="I32" s="37">
        <f t="shared" si="29"/>
        <v>0</v>
      </c>
      <c r="J32" s="36"/>
      <c r="K32" s="37">
        <f t="shared" si="30"/>
        <v>0</v>
      </c>
      <c r="L32" s="36"/>
      <c r="M32" s="37">
        <f t="shared" si="31"/>
        <v>0</v>
      </c>
      <c r="N32" s="36"/>
      <c r="O32" s="37">
        <f t="shared" si="32"/>
        <v>0</v>
      </c>
      <c r="P32" s="36"/>
      <c r="Q32" s="37">
        <f t="shared" si="33"/>
        <v>0</v>
      </c>
      <c r="R32" s="36"/>
      <c r="S32" s="37">
        <f t="shared" si="34"/>
        <v>0</v>
      </c>
      <c r="T32" s="36"/>
      <c r="U32" s="37" t="str">
        <f t="shared" si="35"/>
        <v>-</v>
      </c>
      <c r="V32" s="36"/>
      <c r="W32" s="37" t="str">
        <f t="shared" si="36"/>
        <v>-</v>
      </c>
      <c r="X32" s="36"/>
      <c r="Y32" s="37" t="str">
        <f t="shared" si="37"/>
        <v>-</v>
      </c>
      <c r="Z32" s="36"/>
      <c r="AA32" s="37" t="str">
        <f t="shared" si="38"/>
        <v>-</v>
      </c>
      <c r="AB32" s="46">
        <f t="shared" si="39"/>
        <v>0</v>
      </c>
      <c r="AC32" s="48">
        <f t="shared" si="40"/>
        <v>0</v>
      </c>
    </row>
    <row r="33" spans="2:29" s="28" customFormat="1" ht="19" customHeight="1" x14ac:dyDescent="0.15">
      <c r="B33" s="44"/>
      <c r="C33" s="45"/>
      <c r="D33" s="46"/>
      <c r="E33" s="37" t="str">
        <f t="shared" si="41"/>
        <v>-</v>
      </c>
      <c r="F33" s="46"/>
      <c r="G33" s="37" t="str">
        <f t="shared" si="28"/>
        <v>-</v>
      </c>
      <c r="H33" s="46"/>
      <c r="I33" s="37">
        <f t="shared" si="29"/>
        <v>0</v>
      </c>
      <c r="J33" s="46"/>
      <c r="K33" s="37">
        <f t="shared" si="30"/>
        <v>0</v>
      </c>
      <c r="L33" s="46"/>
      <c r="M33" s="37">
        <f t="shared" si="31"/>
        <v>0</v>
      </c>
      <c r="N33" s="46"/>
      <c r="O33" s="37">
        <f t="shared" si="32"/>
        <v>0</v>
      </c>
      <c r="P33" s="46"/>
      <c r="Q33" s="37">
        <f t="shared" si="33"/>
        <v>0</v>
      </c>
      <c r="R33" s="46"/>
      <c r="S33" s="37">
        <f t="shared" si="34"/>
        <v>0</v>
      </c>
      <c r="T33" s="46"/>
      <c r="U33" s="37" t="str">
        <f t="shared" si="35"/>
        <v>-</v>
      </c>
      <c r="V33" s="46"/>
      <c r="W33" s="37" t="str">
        <f t="shared" si="36"/>
        <v>-</v>
      </c>
      <c r="X33" s="46"/>
      <c r="Y33" s="37" t="str">
        <f t="shared" si="37"/>
        <v>-</v>
      </c>
      <c r="Z33" s="46"/>
      <c r="AA33" s="37" t="str">
        <f t="shared" si="38"/>
        <v>-</v>
      </c>
      <c r="AB33" s="46">
        <f t="shared" si="39"/>
        <v>0</v>
      </c>
      <c r="AC33" s="48">
        <f t="shared" si="40"/>
        <v>0</v>
      </c>
    </row>
    <row r="34" spans="2:29" s="28" customFormat="1" ht="19" customHeight="1" x14ac:dyDescent="0.15">
      <c r="B34" s="34"/>
      <c r="C34" s="35"/>
      <c r="D34" s="36"/>
      <c r="E34" s="37" t="str">
        <f t="shared" si="41"/>
        <v>-</v>
      </c>
      <c r="F34" s="36"/>
      <c r="G34" s="37" t="str">
        <f t="shared" si="28"/>
        <v>-</v>
      </c>
      <c r="H34" s="36"/>
      <c r="I34" s="37">
        <f t="shared" si="29"/>
        <v>0</v>
      </c>
      <c r="J34" s="36"/>
      <c r="K34" s="37">
        <f t="shared" si="30"/>
        <v>0</v>
      </c>
      <c r="L34" s="36"/>
      <c r="M34" s="37">
        <f t="shared" si="31"/>
        <v>0</v>
      </c>
      <c r="N34" s="36"/>
      <c r="O34" s="37">
        <f t="shared" si="32"/>
        <v>0</v>
      </c>
      <c r="P34" s="36"/>
      <c r="Q34" s="37">
        <f t="shared" si="33"/>
        <v>0</v>
      </c>
      <c r="R34" s="36"/>
      <c r="S34" s="37">
        <f t="shared" si="34"/>
        <v>0</v>
      </c>
      <c r="T34" s="36"/>
      <c r="U34" s="37" t="str">
        <f t="shared" si="35"/>
        <v>-</v>
      </c>
      <c r="V34" s="36"/>
      <c r="W34" s="37" t="str">
        <f t="shared" si="36"/>
        <v>-</v>
      </c>
      <c r="X34" s="36"/>
      <c r="Y34" s="37" t="str">
        <f t="shared" si="37"/>
        <v>-</v>
      </c>
      <c r="Z34" s="36"/>
      <c r="AA34" s="37" t="str">
        <f t="shared" si="38"/>
        <v>-</v>
      </c>
      <c r="AB34" s="46">
        <f t="shared" si="39"/>
        <v>0</v>
      </c>
      <c r="AC34" s="48">
        <f t="shared" si="40"/>
        <v>0</v>
      </c>
    </row>
    <row r="35" spans="2:29" s="28" customFormat="1" ht="19" customHeight="1" x14ac:dyDescent="0.15">
      <c r="B35" s="44"/>
      <c r="C35" s="45"/>
      <c r="D35" s="46"/>
      <c r="E35" s="37" t="str">
        <f t="shared" si="41"/>
        <v>-</v>
      </c>
      <c r="F35" s="46"/>
      <c r="G35" s="37" t="str">
        <f t="shared" si="28"/>
        <v>-</v>
      </c>
      <c r="H35" s="46"/>
      <c r="I35" s="37">
        <f t="shared" si="29"/>
        <v>0</v>
      </c>
      <c r="J35" s="46"/>
      <c r="K35" s="37">
        <f t="shared" si="30"/>
        <v>0</v>
      </c>
      <c r="L35" s="46"/>
      <c r="M35" s="37">
        <f t="shared" si="31"/>
        <v>0</v>
      </c>
      <c r="N35" s="46"/>
      <c r="O35" s="37">
        <f t="shared" si="32"/>
        <v>0</v>
      </c>
      <c r="P35" s="46"/>
      <c r="Q35" s="37">
        <f t="shared" si="33"/>
        <v>0</v>
      </c>
      <c r="R35" s="46"/>
      <c r="S35" s="37">
        <f t="shared" si="34"/>
        <v>0</v>
      </c>
      <c r="T35" s="46"/>
      <c r="U35" s="37" t="str">
        <f t="shared" si="35"/>
        <v>-</v>
      </c>
      <c r="V35" s="46"/>
      <c r="W35" s="37" t="str">
        <f t="shared" si="36"/>
        <v>-</v>
      </c>
      <c r="X35" s="46"/>
      <c r="Y35" s="37" t="str">
        <f t="shared" si="37"/>
        <v>-</v>
      </c>
      <c r="Z35" s="46"/>
      <c r="AA35" s="37" t="str">
        <f t="shared" si="38"/>
        <v>-</v>
      </c>
      <c r="AB35" s="46">
        <f t="shared" si="39"/>
        <v>0</v>
      </c>
      <c r="AC35" s="48">
        <f t="shared" si="40"/>
        <v>0</v>
      </c>
    </row>
    <row r="36" spans="2:29" s="28" customFormat="1" ht="19" customHeight="1" x14ac:dyDescent="0.15">
      <c r="B36" s="34"/>
      <c r="C36" s="35"/>
      <c r="D36" s="36"/>
      <c r="E36" s="37" t="str">
        <f t="shared" si="41"/>
        <v>-</v>
      </c>
      <c r="F36" s="36"/>
      <c r="G36" s="37" t="str">
        <f t="shared" si="28"/>
        <v>-</v>
      </c>
      <c r="H36" s="36"/>
      <c r="I36" s="37">
        <f t="shared" si="29"/>
        <v>0</v>
      </c>
      <c r="J36" s="36"/>
      <c r="K36" s="37">
        <f t="shared" si="30"/>
        <v>0</v>
      </c>
      <c r="L36" s="36"/>
      <c r="M36" s="37">
        <f t="shared" si="31"/>
        <v>0</v>
      </c>
      <c r="N36" s="36"/>
      <c r="O36" s="37">
        <f t="shared" si="32"/>
        <v>0</v>
      </c>
      <c r="P36" s="36"/>
      <c r="Q36" s="37">
        <f t="shared" si="33"/>
        <v>0</v>
      </c>
      <c r="R36" s="36"/>
      <c r="S36" s="37">
        <f t="shared" si="34"/>
        <v>0</v>
      </c>
      <c r="T36" s="36"/>
      <c r="U36" s="37" t="str">
        <f t="shared" si="35"/>
        <v>-</v>
      </c>
      <c r="V36" s="36"/>
      <c r="W36" s="37" t="str">
        <f t="shared" si="36"/>
        <v>-</v>
      </c>
      <c r="X36" s="36"/>
      <c r="Y36" s="37" t="str">
        <f t="shared" si="37"/>
        <v>-</v>
      </c>
      <c r="Z36" s="36"/>
      <c r="AA36" s="37" t="str">
        <f t="shared" si="38"/>
        <v>-</v>
      </c>
      <c r="AB36" s="46">
        <f>Z36+X36+V36+T36+R36+P36+N36+L36+J36+H36+F36+D36</f>
        <v>0</v>
      </c>
      <c r="AC36" s="48">
        <f t="shared" si="40"/>
        <v>0</v>
      </c>
    </row>
    <row r="37" spans="2:29" s="28" customFormat="1" ht="19" customHeight="1" x14ac:dyDescent="0.15">
      <c r="B37" s="44"/>
      <c r="C37" s="45"/>
      <c r="D37" s="46"/>
      <c r="E37" s="37" t="str">
        <f t="shared" si="41"/>
        <v>-</v>
      </c>
      <c r="F37" s="46"/>
      <c r="G37" s="37" t="str">
        <f t="shared" si="28"/>
        <v>-</v>
      </c>
      <c r="H37" s="46"/>
      <c r="I37" s="37">
        <f t="shared" si="29"/>
        <v>0</v>
      </c>
      <c r="J37" s="46"/>
      <c r="K37" s="37">
        <f t="shared" si="30"/>
        <v>0</v>
      </c>
      <c r="L37" s="46"/>
      <c r="M37" s="37">
        <f t="shared" si="31"/>
        <v>0</v>
      </c>
      <c r="N37" s="46"/>
      <c r="O37" s="37">
        <f t="shared" si="32"/>
        <v>0</v>
      </c>
      <c r="P37" s="46"/>
      <c r="Q37" s="37">
        <f t="shared" si="33"/>
        <v>0</v>
      </c>
      <c r="R37" s="46"/>
      <c r="S37" s="37">
        <f t="shared" si="34"/>
        <v>0</v>
      </c>
      <c r="T37" s="46"/>
      <c r="U37" s="37" t="str">
        <f t="shared" si="35"/>
        <v>-</v>
      </c>
      <c r="V37" s="46"/>
      <c r="W37" s="37" t="str">
        <f t="shared" si="36"/>
        <v>-</v>
      </c>
      <c r="X37" s="46"/>
      <c r="Y37" s="37" t="str">
        <f t="shared" si="37"/>
        <v>-</v>
      </c>
      <c r="Z37" s="46"/>
      <c r="AA37" s="37" t="str">
        <f t="shared" si="38"/>
        <v>-</v>
      </c>
      <c r="AB37" s="46">
        <f t="shared" si="39"/>
        <v>0</v>
      </c>
      <c r="AC37" s="48">
        <f t="shared" si="40"/>
        <v>0</v>
      </c>
    </row>
    <row r="38" spans="2:29" s="28" customFormat="1" ht="19" customHeight="1" x14ac:dyDescent="0.15">
      <c r="B38" s="34"/>
      <c r="C38" s="35"/>
      <c r="D38" s="36"/>
      <c r="E38" s="37" t="str">
        <f t="shared" si="41"/>
        <v>-</v>
      </c>
      <c r="F38" s="36"/>
      <c r="G38" s="37" t="str">
        <f t="shared" si="28"/>
        <v>-</v>
      </c>
      <c r="H38" s="36"/>
      <c r="I38" s="37">
        <f t="shared" si="29"/>
        <v>0</v>
      </c>
      <c r="J38" s="36"/>
      <c r="K38" s="37">
        <f t="shared" si="30"/>
        <v>0</v>
      </c>
      <c r="L38" s="36" t="s">
        <v>22</v>
      </c>
      <c r="M38" s="37" t="e">
        <f t="shared" si="31"/>
        <v>#VALUE!</v>
      </c>
      <c r="N38" s="36"/>
      <c r="O38" s="37">
        <f t="shared" si="32"/>
        <v>0</v>
      </c>
      <c r="P38" s="36"/>
      <c r="Q38" s="37">
        <f t="shared" si="33"/>
        <v>0</v>
      </c>
      <c r="R38" s="36"/>
      <c r="S38" s="37">
        <f t="shared" si="34"/>
        <v>0</v>
      </c>
      <c r="T38" s="36"/>
      <c r="U38" s="37" t="str">
        <f t="shared" si="35"/>
        <v>-</v>
      </c>
      <c r="V38" s="36"/>
      <c r="W38" s="37" t="str">
        <f t="shared" si="36"/>
        <v>-</v>
      </c>
      <c r="X38" s="36"/>
      <c r="Y38" s="37" t="str">
        <f t="shared" si="37"/>
        <v>-</v>
      </c>
      <c r="Z38" s="36"/>
      <c r="AA38" s="37" t="str">
        <f t="shared" si="38"/>
        <v>-</v>
      </c>
      <c r="AB38" s="46"/>
      <c r="AC38" s="48">
        <f t="shared" si="40"/>
        <v>0</v>
      </c>
    </row>
    <row r="39" spans="2:29" s="28" customFormat="1" ht="19" customHeight="1" x14ac:dyDescent="0.15">
      <c r="B39" s="44"/>
      <c r="C39" s="45"/>
      <c r="D39" s="46"/>
      <c r="E39" s="37" t="str">
        <f t="shared" si="41"/>
        <v>-</v>
      </c>
      <c r="F39" s="46"/>
      <c r="G39" s="37" t="str">
        <f t="shared" si="28"/>
        <v>-</v>
      </c>
      <c r="H39" s="46"/>
      <c r="I39" s="37">
        <f t="shared" si="29"/>
        <v>0</v>
      </c>
      <c r="J39" s="46"/>
      <c r="K39" s="37">
        <f t="shared" si="30"/>
        <v>0</v>
      </c>
      <c r="L39" s="46"/>
      <c r="M39" s="37">
        <f t="shared" si="31"/>
        <v>0</v>
      </c>
      <c r="N39" s="46"/>
      <c r="O39" s="37">
        <f t="shared" si="32"/>
        <v>0</v>
      </c>
      <c r="P39" s="46"/>
      <c r="Q39" s="37">
        <f t="shared" si="33"/>
        <v>0</v>
      </c>
      <c r="R39" s="46"/>
      <c r="S39" s="37">
        <f t="shared" si="34"/>
        <v>0</v>
      </c>
      <c r="T39" s="46"/>
      <c r="U39" s="37" t="str">
        <f t="shared" si="35"/>
        <v>-</v>
      </c>
      <c r="V39" s="46"/>
      <c r="W39" s="37" t="str">
        <f t="shared" si="36"/>
        <v>-</v>
      </c>
      <c r="X39" s="46"/>
      <c r="Y39" s="37" t="str">
        <f t="shared" si="37"/>
        <v>-</v>
      </c>
      <c r="Z39" s="46"/>
      <c r="AA39" s="37" t="str">
        <f t="shared" si="38"/>
        <v>-</v>
      </c>
      <c r="AB39" s="46">
        <f t="shared" si="39"/>
        <v>0</v>
      </c>
      <c r="AC39" s="48">
        <f t="shared" si="40"/>
        <v>0</v>
      </c>
    </row>
    <row r="40" spans="2:29" s="28" customFormat="1" ht="19" customHeight="1" x14ac:dyDescent="0.15">
      <c r="B40" s="34"/>
      <c r="C40" s="35"/>
      <c r="D40" s="36"/>
      <c r="E40" s="37" t="str">
        <f t="shared" si="41"/>
        <v>-</v>
      </c>
      <c r="F40" s="36"/>
      <c r="G40" s="37" t="str">
        <f t="shared" si="28"/>
        <v>-</v>
      </c>
      <c r="H40" s="36"/>
      <c r="I40" s="37">
        <f t="shared" si="29"/>
        <v>0</v>
      </c>
      <c r="J40" s="36"/>
      <c r="K40" s="37">
        <f t="shared" si="30"/>
        <v>0</v>
      </c>
      <c r="L40" s="36"/>
      <c r="M40" s="37">
        <f t="shared" si="31"/>
        <v>0</v>
      </c>
      <c r="N40" s="36"/>
      <c r="O40" s="37">
        <f t="shared" si="32"/>
        <v>0</v>
      </c>
      <c r="P40" s="36"/>
      <c r="Q40" s="37">
        <f t="shared" si="33"/>
        <v>0</v>
      </c>
      <c r="R40" s="36"/>
      <c r="S40" s="37">
        <f t="shared" si="34"/>
        <v>0</v>
      </c>
      <c r="T40" s="36"/>
      <c r="U40" s="37" t="str">
        <f t="shared" si="35"/>
        <v>-</v>
      </c>
      <c r="V40" s="36"/>
      <c r="W40" s="37" t="str">
        <f t="shared" si="36"/>
        <v>-</v>
      </c>
      <c r="X40" s="36"/>
      <c r="Y40" s="37" t="str">
        <f t="shared" si="37"/>
        <v>-</v>
      </c>
      <c r="Z40" s="36"/>
      <c r="AA40" s="37" t="str">
        <f t="shared" si="38"/>
        <v>-</v>
      </c>
      <c r="AB40" s="46">
        <f t="shared" si="39"/>
        <v>0</v>
      </c>
      <c r="AC40" s="48">
        <f t="shared" si="40"/>
        <v>0</v>
      </c>
    </row>
    <row r="41" spans="2:29" s="28" customFormat="1" ht="19" customHeight="1" x14ac:dyDescent="0.15">
      <c r="B41" s="44"/>
      <c r="C41" s="45"/>
      <c r="D41" s="46"/>
      <c r="E41" s="37" t="str">
        <f t="shared" si="41"/>
        <v>-</v>
      </c>
      <c r="F41" s="46"/>
      <c r="G41" s="37" t="str">
        <f t="shared" si="28"/>
        <v>-</v>
      </c>
      <c r="H41" s="46"/>
      <c r="I41" s="37">
        <f t="shared" si="29"/>
        <v>0</v>
      </c>
      <c r="J41" s="46"/>
      <c r="K41" s="37">
        <f t="shared" si="30"/>
        <v>0</v>
      </c>
      <c r="L41" s="46"/>
      <c r="M41" s="37">
        <f t="shared" si="31"/>
        <v>0</v>
      </c>
      <c r="N41" s="46"/>
      <c r="O41" s="37">
        <f t="shared" si="32"/>
        <v>0</v>
      </c>
      <c r="P41" s="46"/>
      <c r="Q41" s="37">
        <f t="shared" si="33"/>
        <v>0</v>
      </c>
      <c r="R41" s="46"/>
      <c r="S41" s="37">
        <f t="shared" si="34"/>
        <v>0</v>
      </c>
      <c r="T41" s="46"/>
      <c r="U41" s="37" t="str">
        <f t="shared" si="35"/>
        <v>-</v>
      </c>
      <c r="V41" s="46"/>
      <c r="W41" s="37" t="str">
        <f t="shared" si="36"/>
        <v>-</v>
      </c>
      <c r="X41" s="46"/>
      <c r="Y41" s="37" t="str">
        <f t="shared" si="37"/>
        <v>-</v>
      </c>
      <c r="Z41" s="46"/>
      <c r="AA41" s="37" t="str">
        <f t="shared" si="38"/>
        <v>-</v>
      </c>
      <c r="AB41" s="46">
        <f t="shared" si="39"/>
        <v>0</v>
      </c>
      <c r="AC41" s="48">
        <f t="shared" si="40"/>
        <v>0</v>
      </c>
    </row>
    <row r="42" spans="2:29" s="28" customFormat="1" ht="19" customHeight="1" x14ac:dyDescent="0.15">
      <c r="B42" s="34"/>
      <c r="C42" s="35"/>
      <c r="D42" s="36"/>
      <c r="E42" s="37" t="str">
        <f t="shared" si="41"/>
        <v>-</v>
      </c>
      <c r="F42" s="36"/>
      <c r="G42" s="37" t="str">
        <f t="shared" si="28"/>
        <v>-</v>
      </c>
      <c r="H42" s="36"/>
      <c r="I42" s="37">
        <f t="shared" si="29"/>
        <v>0</v>
      </c>
      <c r="J42" s="36"/>
      <c r="K42" s="37">
        <f t="shared" si="30"/>
        <v>0</v>
      </c>
      <c r="L42" s="36"/>
      <c r="M42" s="37">
        <f t="shared" si="31"/>
        <v>0</v>
      </c>
      <c r="N42" s="36"/>
      <c r="O42" s="37">
        <f t="shared" si="32"/>
        <v>0</v>
      </c>
      <c r="P42" s="36"/>
      <c r="Q42" s="37">
        <f t="shared" si="33"/>
        <v>0</v>
      </c>
      <c r="R42" s="36"/>
      <c r="S42" s="37">
        <f t="shared" si="34"/>
        <v>0</v>
      </c>
      <c r="T42" s="36"/>
      <c r="U42" s="37" t="str">
        <f t="shared" si="35"/>
        <v>-</v>
      </c>
      <c r="V42" s="36"/>
      <c r="W42" s="37" t="str">
        <f t="shared" si="36"/>
        <v>-</v>
      </c>
      <c r="X42" s="36"/>
      <c r="Y42" s="37" t="str">
        <f t="shared" si="37"/>
        <v>-</v>
      </c>
      <c r="Z42" s="36"/>
      <c r="AA42" s="37" t="str">
        <f t="shared" si="38"/>
        <v>-</v>
      </c>
      <c r="AB42" s="46">
        <f t="shared" si="39"/>
        <v>0</v>
      </c>
      <c r="AC42" s="48">
        <f t="shared" si="40"/>
        <v>0</v>
      </c>
    </row>
    <row r="43" spans="2:29" s="28" customFormat="1" ht="19" customHeight="1" x14ac:dyDescent="0.15">
      <c r="B43" s="44"/>
      <c r="C43" s="45"/>
      <c r="D43" s="46"/>
      <c r="E43" s="37" t="str">
        <f t="shared" si="41"/>
        <v>-</v>
      </c>
      <c r="F43" s="46"/>
      <c r="G43" s="37" t="str">
        <f t="shared" si="28"/>
        <v>-</v>
      </c>
      <c r="H43" s="46"/>
      <c r="I43" s="37">
        <f t="shared" si="29"/>
        <v>0</v>
      </c>
      <c r="J43" s="46"/>
      <c r="K43" s="37">
        <f t="shared" si="30"/>
        <v>0</v>
      </c>
      <c r="L43" s="46"/>
      <c r="M43" s="37">
        <f t="shared" si="31"/>
        <v>0</v>
      </c>
      <c r="N43" s="46"/>
      <c r="O43" s="37">
        <f t="shared" si="32"/>
        <v>0</v>
      </c>
      <c r="P43" s="46"/>
      <c r="Q43" s="37">
        <f t="shared" si="33"/>
        <v>0</v>
      </c>
      <c r="R43" s="46"/>
      <c r="S43" s="37">
        <f t="shared" si="34"/>
        <v>0</v>
      </c>
      <c r="T43" s="46"/>
      <c r="U43" s="37" t="str">
        <f t="shared" si="35"/>
        <v>-</v>
      </c>
      <c r="V43" s="46"/>
      <c r="W43" s="37" t="str">
        <f t="shared" si="36"/>
        <v>-</v>
      </c>
      <c r="X43" s="46"/>
      <c r="Y43" s="37" t="str">
        <f t="shared" si="37"/>
        <v>-</v>
      </c>
      <c r="Z43" s="46"/>
      <c r="AA43" s="37" t="str">
        <f t="shared" si="38"/>
        <v>-</v>
      </c>
      <c r="AB43" s="46"/>
      <c r="AC43" s="48">
        <f t="shared" si="40"/>
        <v>0</v>
      </c>
    </row>
    <row r="44" spans="2:29" s="28" customFormat="1" ht="16" customHeight="1" x14ac:dyDescent="0.15">
      <c r="B44" s="38" t="s">
        <v>12</v>
      </c>
      <c r="C44" s="35"/>
      <c r="D44" s="39">
        <f>SUM(D25:D43)</f>
        <v>0</v>
      </c>
      <c r="E44" s="37" t="str">
        <f t="shared" si="41"/>
        <v>-</v>
      </c>
      <c r="F44" s="39">
        <f>SUM(F25:F43)</f>
        <v>0</v>
      </c>
      <c r="G44" s="37" t="str">
        <f t="shared" si="28"/>
        <v>-</v>
      </c>
      <c r="H44" s="39">
        <f>SUM(H25:H43)</f>
        <v>0</v>
      </c>
      <c r="I44" s="37">
        <f t="shared" si="29"/>
        <v>0</v>
      </c>
      <c r="J44" s="39">
        <f>SUM(J25:J43)</f>
        <v>0</v>
      </c>
      <c r="K44" s="37">
        <f t="shared" si="30"/>
        <v>0</v>
      </c>
      <c r="L44" s="39">
        <f>SUM(L25:L43)</f>
        <v>0</v>
      </c>
      <c r="M44" s="37">
        <f t="shared" si="31"/>
        <v>0</v>
      </c>
      <c r="N44" s="39">
        <f>SUM(N25:N43)</f>
        <v>0</v>
      </c>
      <c r="O44" s="37">
        <f t="shared" si="32"/>
        <v>0</v>
      </c>
      <c r="P44" s="39">
        <f>SUM(P25:P43)</f>
        <v>0</v>
      </c>
      <c r="Q44" s="37">
        <f t="shared" si="33"/>
        <v>0</v>
      </c>
      <c r="R44" s="39">
        <f>SUM(R25:R43)</f>
        <v>0</v>
      </c>
      <c r="S44" s="37">
        <f t="shared" si="34"/>
        <v>0</v>
      </c>
      <c r="T44" s="39">
        <f>SUM(T25:T43)</f>
        <v>0</v>
      </c>
      <c r="U44" s="37" t="str">
        <f t="shared" si="35"/>
        <v>-</v>
      </c>
      <c r="V44" s="39">
        <f>SUM(V25:V43)</f>
        <v>0</v>
      </c>
      <c r="W44" s="37" t="str">
        <f t="shared" si="36"/>
        <v>-</v>
      </c>
      <c r="X44" s="39">
        <f>SUM(X25:X43)</f>
        <v>0</v>
      </c>
      <c r="Y44" s="37" t="str">
        <f t="shared" si="37"/>
        <v>-</v>
      </c>
      <c r="Z44" s="39">
        <f>SUM(Z25:Z43)</f>
        <v>0</v>
      </c>
      <c r="AA44" s="37" t="str">
        <f t="shared" si="38"/>
        <v>-</v>
      </c>
      <c r="AB44" s="39">
        <f>SUM(AB25:AB43)</f>
        <v>0</v>
      </c>
      <c r="AC44" s="48">
        <f t="shared" si="40"/>
        <v>0</v>
      </c>
    </row>
    <row r="45" spans="2:29" s="11" customFormat="1" ht="8.25" customHeight="1" x14ac:dyDescent="0.15">
      <c r="B45" s="16"/>
      <c r="C45" s="17"/>
      <c r="D45" s="17"/>
      <c r="E45" s="18"/>
      <c r="F45" s="17"/>
      <c r="G45" s="18"/>
      <c r="H45" s="17"/>
      <c r="I45" s="18"/>
      <c r="J45" s="17"/>
      <c r="K45" s="18"/>
      <c r="L45" s="17"/>
      <c r="M45" s="18"/>
      <c r="N45" s="17"/>
      <c r="O45" s="18"/>
      <c r="P45" s="17"/>
      <c r="Q45" s="18"/>
      <c r="R45" s="17"/>
      <c r="S45" s="18"/>
      <c r="T45" s="17"/>
      <c r="U45" s="18"/>
      <c r="V45" s="17"/>
      <c r="W45" s="18"/>
      <c r="X45" s="17"/>
      <c r="Y45" s="18"/>
      <c r="Z45" s="17"/>
      <c r="AA45" s="18"/>
      <c r="AB45" s="17"/>
      <c r="AC45" s="51"/>
    </row>
    <row r="46" spans="2:29" s="56" customFormat="1" ht="16" customHeight="1" x14ac:dyDescent="0.15">
      <c r="B46" s="47" t="s">
        <v>13</v>
      </c>
      <c r="C46" s="52"/>
      <c r="D46" s="53">
        <f>D22-D44</f>
        <v>0</v>
      </c>
      <c r="E46" s="54" t="str">
        <f>IF(D13=0,"-",(D46*100)/D13)</f>
        <v>-</v>
      </c>
      <c r="F46" s="53">
        <f>F22-F44</f>
        <v>0</v>
      </c>
      <c r="G46" s="54" t="str">
        <f>IF(F13=0,"-",(F46*100)/F13)</f>
        <v>-</v>
      </c>
      <c r="H46" s="53">
        <f>H22-H44</f>
        <v>83181818</v>
      </c>
      <c r="I46" s="54">
        <f>IF(H13=0,"-",(H46*100)/H13)</f>
        <v>100</v>
      </c>
      <c r="J46" s="53">
        <f>J22-J44</f>
        <v>170000000</v>
      </c>
      <c r="K46" s="54">
        <f>IF(J13=0,"-",(J46*100)/J13)</f>
        <v>100</v>
      </c>
      <c r="L46" s="53">
        <f>L22-L44</f>
        <v>338000000</v>
      </c>
      <c r="M46" s="54">
        <f>IF(L13=0,"-",(L46*100)/L13)</f>
        <v>100</v>
      </c>
      <c r="N46" s="53">
        <f>N22-N44</f>
        <v>77181818</v>
      </c>
      <c r="O46" s="54">
        <f>IF(N13=0,"-",(N46*100)/N13)</f>
        <v>100</v>
      </c>
      <c r="P46" s="53">
        <f>P22-P44</f>
        <v>103000000</v>
      </c>
      <c r="Q46" s="54">
        <f>IF(P13=0,"-",(P46*100)/P13)</f>
        <v>100</v>
      </c>
      <c r="R46" s="53">
        <f>R22-R44</f>
        <v>15000000</v>
      </c>
      <c r="S46" s="54">
        <f>IF(R13=0,"-",(R46*100)/R13)</f>
        <v>100</v>
      </c>
      <c r="T46" s="53">
        <f>T22-T44</f>
        <v>0</v>
      </c>
      <c r="U46" s="54" t="str">
        <f>IF(T13=0,"-",(T46*100)/T13)</f>
        <v>-</v>
      </c>
      <c r="V46" s="53">
        <f>V22-V44</f>
        <v>0</v>
      </c>
      <c r="W46" s="54" t="str">
        <f>IF(V13=0,"-",(V46*100)/V13)</f>
        <v>-</v>
      </c>
      <c r="X46" s="53">
        <f>X22-X44</f>
        <v>0</v>
      </c>
      <c r="Y46" s="54" t="str">
        <f>IF(X13=0,"-",(X46*100)/X13)</f>
        <v>-</v>
      </c>
      <c r="Z46" s="53">
        <f>Z22-Z44</f>
        <v>0</v>
      </c>
      <c r="AA46" s="54" t="str">
        <f>IF(Z13=0,"-",(Z46*100)/Z13)</f>
        <v>-</v>
      </c>
      <c r="AB46" s="53">
        <f>AB22-AB44</f>
        <v>786363636</v>
      </c>
      <c r="AC46" s="55">
        <f>IF(AB13=0,"-",(AB46*100)/AB13)</f>
        <v>100</v>
      </c>
    </row>
    <row r="47" spans="2:29" s="3" customFormat="1" ht="11" x14ac:dyDescent="0.15">
      <c r="B47" s="2"/>
      <c r="E47" s="7"/>
      <c r="G47" s="7"/>
      <c r="I47" s="7"/>
      <c r="K47" s="7"/>
      <c r="M47" s="7"/>
      <c r="O47" s="7"/>
      <c r="Q47" s="7"/>
      <c r="S47" s="7"/>
      <c r="U47" s="7"/>
      <c r="W47" s="7"/>
      <c r="Y47" s="7"/>
      <c r="AA47" s="7"/>
      <c r="AC47" s="7"/>
    </row>
  </sheetData>
  <phoneticPr fontId="0" type="noConversion"/>
  <printOptions horizontalCentered="1"/>
  <pageMargins left="0" right="0" top="0.32" bottom="0.25" header="0" footer="0"/>
  <pageSetup scale="60" orientation="landscape" r:id="rId1"/>
  <headerFooter alignWithMargins="0"/>
  <ignoredErrors>
    <ignoredError sqref="E7:E12 D13:AC13 AC6:AC12 AA6:AA12 Y6:Y12 W6:W12 U6:U12 S6:S12 Q6:Q12 E23:AB24 AC16 AC23:AC46 D20:D22 G7:O12 E29 E27 I27 E25:E26 G25:G26 E28 G28 E32 E31 G31 E43:AB43 E40 G40:M40 G6 I6 E16 G16 I16 E17 G17 I17 E18:G18 I18 I25:I26 I28 E36 E35 I35 E34 E33 I33 I32 E30 I30 I31 K6 K16 K17 K18 K25:K26 K28 K35 K32 K31 M6 M17 M16 M18 M27 M32 M28 M35 M33 E39 E38 O38:AA38 M30 M31 M26 O6 O16 O17 O18 M25 O25 O26 O28 E37 O37:AA37 O34 O33 O30 O31 O35 O40:AA40 Q16 Q17 S16 S17 U16 U17 W16 W17 Y16 Y17 AA16 AA17 Q33 S33 U33 W33 Y33 AA33 Q25 Q26 S25 S26 U25 U26 W25 W26 Y25 Y26 AA25 AA26 Q34 S34 U34 W34 Y34 AA34 Q35 S35 U35 W35 Y35 AA35 E42:AA42 E19:G19 I19 K19 M19 O19 Q19:AA19 Q18:AA18 G29 G27 G32 G36:M36 G35 G34 G33 G30 G39:M39 G38:K38 G37:M37 E41 G41:AA41 I29 I34 K27 K33 K30 K29 K34 M29 M34 O27 O32 O36:AA36 O39:AA39 O29 Q28 Q30 Q31 Q27 Q32 Q29 S28 S30 S31 S27 S32 S29 U28 U30 U31 U27 U32 U29 W28 W30 W31 W27 W32 W29 Y28 Y30 Y31 Y27 Y32 Y29 AA28 AA30 AA31 AA27 AA32 AA29" emptyCellReference="1"/>
    <ignoredError sqref="E44:AB46 AC20:AC22 E20:AB22 D44" formula="1" emptyCellReference="1"/>
    <ignoredError sqref="D45:D4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D16"/>
  <sheetViews>
    <sheetView workbookViewId="0">
      <selection activeCell="D4" sqref="D4"/>
    </sheetView>
  </sheetViews>
  <sheetFormatPr baseColWidth="10" defaultColWidth="8.83203125" defaultRowHeight="13" x14ac:dyDescent="0.15"/>
  <cols>
    <col min="3" max="4" width="14" bestFit="1" customWidth="1"/>
  </cols>
  <sheetData>
    <row r="4" spans="1:4" x14ac:dyDescent="0.15">
      <c r="A4" s="1" t="s">
        <v>24</v>
      </c>
      <c r="C4" s="57">
        <f>'PnL projection'!AB13</f>
        <v>786363636</v>
      </c>
      <c r="D4" s="60">
        <f>D10/B10</f>
        <v>1032000000</v>
      </c>
    </row>
    <row r="6" spans="1:4" x14ac:dyDescent="0.15">
      <c r="A6" s="1" t="s">
        <v>25</v>
      </c>
      <c r="B6" s="59">
        <v>0.1</v>
      </c>
      <c r="C6" s="58">
        <f>B6*$C$4</f>
        <v>78636363.600000009</v>
      </c>
    </row>
    <row r="8" spans="1:4" x14ac:dyDescent="0.15">
      <c r="A8" s="1" t="s">
        <v>26</v>
      </c>
      <c r="B8" s="59">
        <v>0.05</v>
      </c>
      <c r="C8" s="58">
        <f>B8*$C$4</f>
        <v>39318181.800000004</v>
      </c>
    </row>
    <row r="9" spans="1:4" x14ac:dyDescent="0.15">
      <c r="A9" s="1" t="s">
        <v>27</v>
      </c>
      <c r="B9" s="59">
        <v>0.05</v>
      </c>
      <c r="C9" s="58">
        <f>B9*$C$4</f>
        <v>39318181.800000004</v>
      </c>
    </row>
    <row r="10" spans="1:4" x14ac:dyDescent="0.15">
      <c r="A10" s="1" t="s">
        <v>28</v>
      </c>
      <c r="B10" s="61">
        <v>0.5</v>
      </c>
      <c r="C10" s="58">
        <f>B10*$C$4</f>
        <v>393181818</v>
      </c>
      <c r="D10" s="58">
        <f>(4500000*3+3500000+6000000+20000000)*12</f>
        <v>516000000</v>
      </c>
    </row>
    <row r="11" spans="1:4" x14ac:dyDescent="0.15">
      <c r="A11" s="1" t="s">
        <v>29</v>
      </c>
      <c r="B11" s="59">
        <v>0.05</v>
      </c>
      <c r="C11" s="58">
        <f>B11*$C$4</f>
        <v>39318181.800000004</v>
      </c>
    </row>
    <row r="12" spans="1:4" x14ac:dyDescent="0.15">
      <c r="A12" s="1" t="s">
        <v>31</v>
      </c>
      <c r="B12" s="59">
        <v>0.01</v>
      </c>
      <c r="C12" s="58">
        <f>B12*$C$4</f>
        <v>7863636.3600000003</v>
      </c>
    </row>
    <row r="14" spans="1:4" x14ac:dyDescent="0.15">
      <c r="C14" s="60">
        <f>SUM(C6:C12)</f>
        <v>597636363.36000001</v>
      </c>
    </row>
    <row r="16" spans="1:4" x14ac:dyDescent="0.15">
      <c r="A16" s="1" t="s">
        <v>30</v>
      </c>
      <c r="C16" s="60">
        <f>C4-C14</f>
        <v>188727272.63999999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PnL projection</vt:lpstr>
      <vt:lpstr>Sheet1</vt:lpstr>
    </vt:vector>
  </TitlesOfParts>
  <Company>Service Corps of Retired Executives (SCORE®)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viettq</dc:creator>
  <cp:lastModifiedBy>Trình Quốc Việt</cp:lastModifiedBy>
  <cp:lastPrinted>2004-07-26T21:34:36Z</cp:lastPrinted>
  <dcterms:created xsi:type="dcterms:W3CDTF">2001-02-14T23:59:14Z</dcterms:created>
  <dcterms:modified xsi:type="dcterms:W3CDTF">2018-05-10T08:18:11Z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TC010175131033</vt:lpwstr>
  </property>
</Properties>
</file>